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10103\OneDrive - Transports Metropolitans de Barcelona (TMB)\Professional (TMB)\2. Pressupost\2.3 Seguiment Pressupost\2.2.2. Compte Resultats trimestral (Portal Transparència)\2022\"/>
    </mc:Choice>
  </mc:AlternateContent>
  <xr:revisionPtr revIDLastSave="16" documentId="8_{E0CDA35C-F355-4F44-B9F3-3E4B834A4096}" xr6:coauthVersionLast="36" xr6:coauthVersionMax="36" xr10:uidLastSave="{D6CE63F4-04DA-4D9D-A802-FFA9757D1C26}"/>
  <bookViews>
    <workbookView xWindow="0" yWindow="0" windowWidth="19200" windowHeight="11385" activeTab="3" xr2:uid="{CE88CB9F-C10C-4756-A24D-93F114AC6DDE}"/>
  </bookViews>
  <sheets>
    <sheet name="1T" sheetId="1" r:id="rId1"/>
    <sheet name="2T" sheetId="2" r:id="rId2"/>
    <sheet name="3T" sheetId="3" r:id="rId3"/>
    <sheet name="4T" sheetId="4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0" i="4"/>
  <c r="D10" i="4"/>
  <c r="H29" i="4"/>
  <c r="D23" i="4"/>
  <c r="D27" i="4" s="1"/>
  <c r="F23" i="4"/>
  <c r="F27" i="4" s="1"/>
  <c r="D19" i="4"/>
  <c r="F17" i="4"/>
  <c r="H17" i="4" s="1"/>
  <c r="D17" i="4"/>
  <c r="H14" i="4"/>
  <c r="H13" i="4"/>
  <c r="H12" i="4"/>
  <c r="H10" i="4"/>
  <c r="H9" i="4"/>
  <c r="H8" i="4"/>
  <c r="H25" i="4"/>
  <c r="H21" i="4"/>
  <c r="H16" i="4"/>
  <c r="H15" i="4"/>
  <c r="H10" i="3"/>
  <c r="F19" i="3"/>
  <c r="F23" i="3"/>
  <c r="H23" i="3" s="1"/>
  <c r="D23" i="3"/>
  <c r="D17" i="3"/>
  <c r="D19" i="3" s="1"/>
  <c r="H19" i="3" s="1"/>
  <c r="H29" i="3"/>
  <c r="H27" i="3"/>
  <c r="H25" i="3"/>
  <c r="H21" i="3"/>
  <c r="H9" i="3"/>
  <c r="H8" i="3"/>
  <c r="F10" i="3"/>
  <c r="D10" i="3"/>
  <c r="F17" i="3"/>
  <c r="H27" i="4" l="1"/>
  <c r="H19" i="4"/>
  <c r="H23" i="4"/>
  <c r="H17" i="3"/>
  <c r="H16" i="3"/>
  <c r="H15" i="3"/>
  <c r="H14" i="3"/>
  <c r="H13" i="3"/>
  <c r="H12" i="3"/>
  <c r="F27" i="2" l="1"/>
  <c r="D27" i="2"/>
  <c r="H29" i="2"/>
  <c r="H27" i="2"/>
  <c r="H25" i="2"/>
  <c r="H23" i="2"/>
  <c r="H21" i="2"/>
  <c r="H19" i="2"/>
  <c r="H17" i="2"/>
  <c r="H16" i="2"/>
  <c r="H15" i="2"/>
  <c r="H14" i="2"/>
  <c r="H13" i="2"/>
  <c r="H12" i="2"/>
  <c r="H10" i="2"/>
  <c r="H9" i="2"/>
  <c r="H8" i="2"/>
  <c r="H10" i="1"/>
  <c r="H9" i="1"/>
  <c r="H8" i="1"/>
  <c r="H17" i="1"/>
  <c r="H16" i="1"/>
  <c r="H15" i="1"/>
  <c r="H14" i="1"/>
  <c r="H13" i="1"/>
  <c r="H12" i="1"/>
  <c r="H19" i="1"/>
  <c r="H27" i="1"/>
  <c r="H23" i="1"/>
  <c r="H21" i="1"/>
  <c r="H25" i="1"/>
  <c r="H29" i="1"/>
</calcChain>
</file>

<file path=xl/sharedStrings.xml><?xml version="1.0" encoding="utf-8"?>
<sst xmlns="http://schemas.openxmlformats.org/spreadsheetml/2006/main" count="84" uniqueCount="24">
  <si>
    <t>TMB, SL</t>
  </si>
  <si>
    <t>COMPTE DE RESULTATS MARÇ 2022</t>
  </si>
  <si>
    <t>(En milers d'euros)</t>
  </si>
  <si>
    <t>Pressupost 2022</t>
  </si>
  <si>
    <t>Real 2022</t>
  </si>
  <si>
    <t xml:space="preserve">Vendes </t>
  </si>
  <si>
    <t>Accessoris a l'explotació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</si>
  <si>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</si>
  <si>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</si>
  <si>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</si>
  <si>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</si>
  <si>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</si>
  <si>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</si>
  <si>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</si>
  <si>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</si>
  <si>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Amortitzacions</t>
  </si>
  <si>
    <t>RESULTAT NET D'EXPLOTACIÓ</t>
  </si>
  <si>
    <t>Despeses Financeres</t>
  </si>
  <si>
    <t>RESULTAT NET TOTAL</t>
  </si>
  <si>
    <t>COMPTE DE RESULTATS JUNY 2022</t>
  </si>
  <si>
    <t>COMPTE DE RESULTATS SETEMBRE 2022</t>
  </si>
  <si>
    <t>Dif. Real'22 / PPOST'22</t>
  </si>
  <si>
    <t>Inversions Totals</t>
  </si>
  <si>
    <t>LIQUIDACIÓ PRESSUPOST 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</si>
</sst>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3" fontId="8" fillId="0" borderId="3" xfId="3" applyNumberFormat="1" applyFont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0" fontId="9" fillId="3" borderId="6" xfId="3" applyFont="1" applyFill="1" applyBorder="1" applyAlignment="1">
      <alignment vertical="center"/>
    </xf>
    <xf numFmtId="3" fontId="9" fillId="3" borderId="7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9" fillId="2" borderId="6" xfId="3" applyFont="1" applyFill="1" applyBorder="1" applyAlignment="1">
      <alignment vertical="center"/>
    </xf>
    <xf numFmtId="3" fontId="9" fillId="2" borderId="7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9" fillId="0" borderId="6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8" fillId="0" borderId="6" xfId="3" applyFont="1" applyBorder="1" applyAlignment="1">
      <alignment vertical="center"/>
    </xf>
    <xf numFmtId="3" fontId="8" fillId="0" borderId="1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0" fontId="9" fillId="4" borderId="6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5" borderId="6" xfId="3" applyFont="1" applyFill="1" applyBorder="1" applyAlignment="1">
      <alignment vertical="center" wrapText="1"/>
    </xf>
    <xf numFmtId="3" fontId="9" fillId="5" borderId="1" xfId="4" applyNumberFormat="1" applyFont="1" applyFill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</cellXfs>
  <cellStyles count="5">
    <cellStyle name="Normal" xfId="0" builtinId="0"/>
    <cellStyle name="Normal 10 2 2" xfId="2" xr:uid="{4E4532F5-60F2-4126-ADDC-92DE8D009263}"/>
    <cellStyle name="Normal 2 2 2" xfId="4" xr:uid="{7C389402-11F6-4153-BC3C-79F48C25665D}"/>
    <cellStyle name="Normal 6 2 3 9" xfId="3" xr:uid="{A48CB6C4-CFCB-4034-9204-ECCAB8E6CBB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F194F0-A6A9-486F-864A-7E6347DF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3FFE29-BEA5-4BCD-9DC5-E97E7F5ED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51C123-0882-4BB3-85E4-D751DE0F2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570799-F596-4CC5-8E22-302FDDD3F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CDEE-37DA-4F25-8C0D-FA0E05AABEEF}">
  <dimension ref="B3:H35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29" sqref="B29"/>
    </sheetView>
  </sheetViews>
  <sheetFormatPr baseColWidth="10" defaultColWidth="11.42578125" defaultRowHeight="15" x14ac:dyDescent="0.25"/>
  <cols>
    <col min="1" max="1" width="2.85546875" customWidth="1"/>
    <col min="2" max="2" width="38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1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21</v>
      </c>
    </row>
    <row r="7" spans="2:8" x14ac:dyDescent="0.25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28.435089999999999</v>
      </c>
      <c r="E8" s="3"/>
      <c r="F8" s="8">
        <v>128.46196</v>
      </c>
      <c r="G8" s="3"/>
      <c r="H8" s="8">
        <f t="shared" ref="H8:H10" si="0">+F8-D8</f>
        <v>100.02687</v>
      </c>
    </row>
    <row r="9" spans="2:8" ht="16.5" x14ac:dyDescent="0.25">
      <c r="B9" s="9" t="s">
        <v>6</v>
      </c>
      <c r="C9" s="3"/>
      <c r="D9" s="10">
        <v>0</v>
      </c>
      <c r="E9" s="3"/>
      <c r="F9" s="10">
        <v>41.534279999999995</v>
      </c>
      <c r="G9" s="3"/>
      <c r="H9" s="10">
        <f t="shared" si="0"/>
        <v>41.534279999999995</v>
      </c>
    </row>
    <row r="10" spans="2:8" ht="17.25" thickBot="1" x14ac:dyDescent="0.3">
      <c r="B10" s="11" t="s">
        <v>7</v>
      </c>
      <c r="C10" s="1"/>
      <c r="D10" s="12">
        <v>28.435089999999999</v>
      </c>
      <c r="E10" s="1"/>
      <c r="F10" s="12">
        <v>169.99624</v>
      </c>
      <c r="G10" s="1"/>
      <c r="H10" s="12">
        <f t="shared" si="0"/>
        <v>141.56115</v>
      </c>
    </row>
    <row r="11" spans="2:8" ht="17.25" thickBot="1" x14ac:dyDescent="0.3">
      <c r="B11" s="13"/>
      <c r="C11" s="1"/>
      <c r="D11" s="14"/>
      <c r="E11" s="1"/>
      <c r="F11" s="14"/>
      <c r="G11" s="1"/>
      <c r="H11" s="14"/>
    </row>
    <row r="12" spans="2:8" ht="16.5" x14ac:dyDescent="0.25">
      <c r="B12" s="15" t="s">
        <v>8</v>
      </c>
      <c r="C12" s="3"/>
      <c r="D12" s="16">
        <v>-0.2</v>
      </c>
      <c r="E12" s="3"/>
      <c r="F12" s="16">
        <v>0</v>
      </c>
      <c r="G12" s="3"/>
      <c r="H12" s="16">
        <f t="shared" ref="H12:H17" si="1">+F12-D12</f>
        <v>0.2</v>
      </c>
    </row>
    <row r="13" spans="2:8" ht="16.5" x14ac:dyDescent="0.25">
      <c r="B13" s="9" t="s">
        <v>9</v>
      </c>
      <c r="C13" s="2"/>
      <c r="D13" s="10">
        <v>0</v>
      </c>
      <c r="E13" s="2"/>
      <c r="F13" s="10">
        <v>0</v>
      </c>
      <c r="G13" s="2"/>
      <c r="H13" s="10">
        <f t="shared" si="1"/>
        <v>0</v>
      </c>
    </row>
    <row r="14" spans="2:8" ht="16.5" x14ac:dyDescent="0.25">
      <c r="B14" s="17" t="s">
        <v>10</v>
      </c>
      <c r="C14" s="3"/>
      <c r="D14" s="18">
        <v>-37.099170000000001</v>
      </c>
      <c r="E14" s="3"/>
      <c r="F14" s="18">
        <v>-20.8675</v>
      </c>
      <c r="G14" s="3"/>
      <c r="H14" s="18">
        <f t="shared" si="1"/>
        <v>16.231670000000001</v>
      </c>
    </row>
    <row r="15" spans="2:8" ht="16.5" x14ac:dyDescent="0.25">
      <c r="B15" s="9" t="s">
        <v>11</v>
      </c>
      <c r="C15" s="3"/>
      <c r="D15" s="10">
        <v>-88.056929999999994</v>
      </c>
      <c r="E15" s="3"/>
      <c r="F15" s="10">
        <v>-94.765339999999995</v>
      </c>
      <c r="G15" s="3"/>
      <c r="H15" s="10">
        <f t="shared" si="1"/>
        <v>-6.7084100000000007</v>
      </c>
    </row>
    <row r="16" spans="2:8" ht="16.5" x14ac:dyDescent="0.25">
      <c r="B16" s="17" t="s">
        <v>12</v>
      </c>
      <c r="C16" s="3"/>
      <c r="D16" s="18">
        <v>0</v>
      </c>
      <c r="E16" s="3"/>
      <c r="F16" s="18">
        <v>0</v>
      </c>
      <c r="G16" s="3"/>
      <c r="H16" s="18">
        <f t="shared" si="1"/>
        <v>0</v>
      </c>
    </row>
    <row r="17" spans="2:8" ht="17.25" thickBot="1" x14ac:dyDescent="0.3">
      <c r="B17" s="19" t="s">
        <v>13</v>
      </c>
      <c r="C17" s="3"/>
      <c r="D17" s="20">
        <v>-125.3561</v>
      </c>
      <c r="E17" s="3"/>
      <c r="F17" s="20">
        <v>-115.63283999999999</v>
      </c>
      <c r="G17" s="3"/>
      <c r="H17" s="20">
        <f t="shared" si="1"/>
        <v>9.7232600000000105</v>
      </c>
    </row>
    <row r="18" spans="2:8" ht="17.25" thickBot="1" x14ac:dyDescent="0.3">
      <c r="B18" s="21"/>
      <c r="C18" s="3"/>
      <c r="D18" s="22"/>
      <c r="E18" s="3"/>
      <c r="F18" s="22"/>
      <c r="G18" s="3"/>
      <c r="H18" s="22"/>
    </row>
    <row r="19" spans="2:8" ht="17.25" thickBot="1" x14ac:dyDescent="0.3">
      <c r="B19" s="23" t="s">
        <v>14</v>
      </c>
      <c r="C19" s="3"/>
      <c r="D19" s="24">
        <v>-96.921009999999995</v>
      </c>
      <c r="E19" s="3"/>
      <c r="F19" s="24">
        <v>54.363400000000013</v>
      </c>
      <c r="G19" s="3"/>
      <c r="H19" s="24">
        <f>+F19-D19</f>
        <v>151.28441000000001</v>
      </c>
    </row>
    <row r="20" spans="2:8" ht="17.25" thickBot="1" x14ac:dyDescent="0.3">
      <c r="B20" s="13"/>
      <c r="C20" s="3"/>
      <c r="D20" s="14"/>
      <c r="E20" s="3"/>
      <c r="F20" s="14"/>
      <c r="G20" s="3"/>
      <c r="H20" s="14"/>
    </row>
    <row r="21" spans="2:8" ht="17.25" thickBot="1" x14ac:dyDescent="0.3">
      <c r="B21" s="25" t="s">
        <v>15</v>
      </c>
      <c r="C21" s="3"/>
      <c r="D21" s="26">
        <v>-21.842549999999999</v>
      </c>
      <c r="E21" s="3"/>
      <c r="F21" s="26">
        <v>-28.628070000000001</v>
      </c>
      <c r="G21" s="3"/>
      <c r="H21" s="26">
        <f>+F21-D21</f>
        <v>-6.7855200000000018</v>
      </c>
    </row>
    <row r="22" spans="2:8" ht="17.25" thickBot="1" x14ac:dyDescent="0.3">
      <c r="B22" s="27"/>
      <c r="C22" s="2"/>
      <c r="D22" s="14"/>
      <c r="E22" s="2"/>
      <c r="F22" s="14"/>
      <c r="G22" s="2"/>
      <c r="H22" s="14"/>
    </row>
    <row r="23" spans="2:8" ht="17.25" thickBot="1" x14ac:dyDescent="0.3">
      <c r="B23" s="28" t="s">
        <v>16</v>
      </c>
      <c r="C23" s="3"/>
      <c r="D23" s="29">
        <v>-118.76356</v>
      </c>
      <c r="E23" s="3"/>
      <c r="F23" s="29">
        <v>25.735330000000012</v>
      </c>
      <c r="G23" s="3"/>
      <c r="H23" s="29">
        <f>+F23-D23</f>
        <v>144.49889000000002</v>
      </c>
    </row>
    <row r="24" spans="2:8" ht="17.25" thickBot="1" x14ac:dyDescent="0.3">
      <c r="B24" s="27"/>
      <c r="C24" s="3"/>
      <c r="D24" s="14"/>
      <c r="E24" s="3"/>
      <c r="F24" s="14"/>
      <c r="G24" s="3"/>
      <c r="H24" s="14"/>
    </row>
    <row r="25" spans="2:8" ht="17.25" thickBot="1" x14ac:dyDescent="0.3">
      <c r="B25" s="25" t="s">
        <v>17</v>
      </c>
      <c r="C25" s="3"/>
      <c r="D25" s="26">
        <v>-0.3</v>
      </c>
      <c r="E25" s="3"/>
      <c r="F25" s="26">
        <v>0.11706</v>
      </c>
      <c r="G25" s="3"/>
      <c r="H25" s="26">
        <f>+F25-D25</f>
        <v>0.41705999999999999</v>
      </c>
    </row>
    <row r="26" spans="2:8" ht="17.25" thickBot="1" x14ac:dyDescent="0.3">
      <c r="B26" s="27"/>
      <c r="C26" s="3"/>
      <c r="D26" s="14"/>
      <c r="E26" s="3"/>
      <c r="F26" s="14"/>
      <c r="G26" s="3"/>
      <c r="H26" s="14"/>
    </row>
    <row r="27" spans="2:8" ht="17.25" thickBot="1" x14ac:dyDescent="0.3">
      <c r="B27" s="30" t="s">
        <v>18</v>
      </c>
      <c r="C27" s="3"/>
      <c r="D27" s="31">
        <v>-119.06356</v>
      </c>
      <c r="E27" s="3"/>
      <c r="F27" s="31">
        <v>25.85239000000001</v>
      </c>
      <c r="G27" s="3"/>
      <c r="H27" s="31">
        <f>+F27-D27</f>
        <v>144.91595000000001</v>
      </c>
    </row>
    <row r="28" spans="2:8" ht="17.25" thickBot="1" x14ac:dyDescent="0.3">
      <c r="C28" s="3"/>
      <c r="E28" s="3"/>
      <c r="G28" s="3"/>
    </row>
    <row r="29" spans="2:8" ht="17.25" thickBot="1" x14ac:dyDescent="0.3">
      <c r="B29" s="25" t="s">
        <v>22</v>
      </c>
      <c r="C29" s="2"/>
      <c r="D29" s="26">
        <v>-20.2</v>
      </c>
      <c r="E29" s="32"/>
      <c r="F29" s="26">
        <v>-16.41</v>
      </c>
      <c r="G29" s="32"/>
      <c r="H29" s="26">
        <f>+F29-D29</f>
        <v>3.7899999999999991</v>
      </c>
    </row>
    <row r="30" spans="2:8" ht="16.5" x14ac:dyDescent="0.25">
      <c r="B30" s="27"/>
      <c r="C30" s="2"/>
      <c r="D30" s="14"/>
      <c r="E30" s="3"/>
      <c r="F30" s="14"/>
      <c r="G30" s="3"/>
      <c r="H30" s="22"/>
    </row>
    <row r="32" spans="2:8" ht="16.5" x14ac:dyDescent="0.25">
      <c r="C32" s="3"/>
      <c r="E32" s="3"/>
      <c r="G32" s="3"/>
    </row>
    <row r="33" spans="3:7" ht="16.5" x14ac:dyDescent="0.25">
      <c r="C33" s="3"/>
      <c r="E33" s="3"/>
      <c r="G33" s="3"/>
    </row>
    <row r="34" spans="3:7" ht="16.5" x14ac:dyDescent="0.25">
      <c r="C34" s="3"/>
      <c r="E34" s="3"/>
      <c r="G34" s="3"/>
    </row>
    <row r="35" spans="3:7" ht="16.5" x14ac:dyDescent="0.25">
      <c r="C35" s="3"/>
      <c r="E35" s="3"/>
      <c r="G35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53D2-3C09-4551-9DC5-27F15C39151D}">
  <dimension ref="B3:H35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29" sqref="B29"/>
    </sheetView>
  </sheetViews>
  <sheetFormatPr baseColWidth="10" defaultColWidth="11.42578125" defaultRowHeight="15" x14ac:dyDescent="0.25"/>
  <cols>
    <col min="1" max="1" width="2.85546875" customWidth="1"/>
    <col min="2" max="2" width="38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19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21</v>
      </c>
    </row>
    <row r="7" spans="2:8" x14ac:dyDescent="0.25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115.87116999999999</v>
      </c>
      <c r="E8" s="3"/>
      <c r="F8" s="8">
        <v>475.56481000000002</v>
      </c>
      <c r="G8" s="3"/>
      <c r="H8" s="8">
        <f t="shared" ref="H8:H10" si="0">+F8-D8</f>
        <v>359.69364000000002</v>
      </c>
    </row>
    <row r="9" spans="2:8" ht="16.5" x14ac:dyDescent="0.25">
      <c r="B9" s="9" t="s">
        <v>6</v>
      </c>
      <c r="C9" s="3"/>
      <c r="D9" s="10">
        <v>29.074999999999999</v>
      </c>
      <c r="E9" s="3"/>
      <c r="F9" s="10">
        <v>148.23828</v>
      </c>
      <c r="G9" s="3"/>
      <c r="H9" s="10">
        <f t="shared" si="0"/>
        <v>119.16328</v>
      </c>
    </row>
    <row r="10" spans="2:8" ht="17.25" thickBot="1" x14ac:dyDescent="0.3">
      <c r="B10" s="11" t="s">
        <v>7</v>
      </c>
      <c r="C10" s="1"/>
      <c r="D10" s="12">
        <v>144.94617</v>
      </c>
      <c r="E10" s="1"/>
      <c r="F10" s="12">
        <v>623.80309</v>
      </c>
      <c r="G10" s="1"/>
      <c r="H10" s="12">
        <f t="shared" si="0"/>
        <v>478.85692</v>
      </c>
    </row>
    <row r="11" spans="2:8" ht="17.25" thickBot="1" x14ac:dyDescent="0.3">
      <c r="B11" s="13"/>
      <c r="C11" s="1"/>
      <c r="D11" s="14"/>
      <c r="E11" s="1"/>
      <c r="F11" s="14"/>
      <c r="G11" s="1"/>
      <c r="H11" s="14"/>
    </row>
    <row r="12" spans="2:8" ht="16.5" x14ac:dyDescent="0.25">
      <c r="B12" s="15" t="s">
        <v>8</v>
      </c>
      <c r="C12" s="3"/>
      <c r="D12" s="16">
        <v>-0.3</v>
      </c>
      <c r="E12" s="3"/>
      <c r="F12" s="16">
        <v>-0.3</v>
      </c>
      <c r="G12" s="3"/>
      <c r="H12" s="16">
        <f t="shared" ref="H12:H17" si="1">+F12-D12</f>
        <v>0</v>
      </c>
    </row>
    <row r="13" spans="2:8" ht="16.5" x14ac:dyDescent="0.25">
      <c r="B13" s="9" t="s">
        <v>9</v>
      </c>
      <c r="C13" s="2"/>
      <c r="D13" s="10">
        <v>0</v>
      </c>
      <c r="E13" s="2"/>
      <c r="F13" s="10">
        <v>0</v>
      </c>
      <c r="G13" s="2"/>
      <c r="H13" s="10">
        <f t="shared" si="1"/>
        <v>0</v>
      </c>
    </row>
    <row r="14" spans="2:8" ht="16.5" x14ac:dyDescent="0.25">
      <c r="B14" s="17" t="s">
        <v>10</v>
      </c>
      <c r="C14" s="3"/>
      <c r="D14" s="18">
        <v>-74.198340000000002</v>
      </c>
      <c r="E14" s="3"/>
      <c r="F14" s="18">
        <v>-36.29213</v>
      </c>
      <c r="G14" s="3"/>
      <c r="H14" s="18">
        <f t="shared" si="1"/>
        <v>37.906210000000002</v>
      </c>
    </row>
    <row r="15" spans="2:8" ht="16.5" x14ac:dyDescent="0.25">
      <c r="B15" s="9" t="s">
        <v>11</v>
      </c>
      <c r="C15" s="3"/>
      <c r="D15" s="10">
        <v>-193.26013</v>
      </c>
      <c r="E15" s="3"/>
      <c r="F15" s="10">
        <v>-294.79575</v>
      </c>
      <c r="G15" s="3"/>
      <c r="H15" s="10">
        <f t="shared" si="1"/>
        <v>-101.53561999999999</v>
      </c>
    </row>
    <row r="16" spans="2:8" ht="16.5" x14ac:dyDescent="0.25">
      <c r="B16" s="17" t="s">
        <v>12</v>
      </c>
      <c r="C16" s="3"/>
      <c r="D16" s="18">
        <v>0</v>
      </c>
      <c r="E16" s="3"/>
      <c r="F16" s="18">
        <v>0</v>
      </c>
      <c r="G16" s="3"/>
      <c r="H16" s="18">
        <f t="shared" si="1"/>
        <v>0</v>
      </c>
    </row>
    <row r="17" spans="2:8" ht="17.25" thickBot="1" x14ac:dyDescent="0.3">
      <c r="B17" s="19" t="s">
        <v>13</v>
      </c>
      <c r="C17" s="3"/>
      <c r="D17" s="20">
        <v>-267.75846999999999</v>
      </c>
      <c r="E17" s="3"/>
      <c r="F17" s="20">
        <v>-331.38788</v>
      </c>
      <c r="G17" s="3"/>
      <c r="H17" s="20">
        <f t="shared" si="1"/>
        <v>-63.629410000000007</v>
      </c>
    </row>
    <row r="18" spans="2:8" ht="17.25" thickBot="1" x14ac:dyDescent="0.3">
      <c r="B18" s="21"/>
      <c r="C18" s="3"/>
      <c r="D18" s="22"/>
      <c r="E18" s="3"/>
      <c r="F18" s="22"/>
      <c r="G18" s="3"/>
      <c r="H18" s="22"/>
    </row>
    <row r="19" spans="2:8" ht="17.25" thickBot="1" x14ac:dyDescent="0.3">
      <c r="B19" s="23" t="s">
        <v>14</v>
      </c>
      <c r="C19" s="3"/>
      <c r="D19" s="24">
        <v>-122.81230000000005</v>
      </c>
      <c r="E19" s="3"/>
      <c r="F19" s="24">
        <v>292.41521</v>
      </c>
      <c r="G19" s="3"/>
      <c r="H19" s="24">
        <f>+F19-D19</f>
        <v>415.22751000000005</v>
      </c>
    </row>
    <row r="20" spans="2:8" ht="17.25" thickBot="1" x14ac:dyDescent="0.3">
      <c r="B20" s="13"/>
      <c r="C20" s="3"/>
      <c r="D20" s="14"/>
      <c r="E20" s="3"/>
      <c r="F20" s="14"/>
      <c r="G20" s="3"/>
      <c r="H20" s="14"/>
    </row>
    <row r="21" spans="2:8" ht="17.25" thickBot="1" x14ac:dyDescent="0.3">
      <c r="B21" s="25" t="s">
        <v>15</v>
      </c>
      <c r="C21" s="3"/>
      <c r="D21" s="26">
        <v>-43.685099999999998</v>
      </c>
      <c r="E21" s="3"/>
      <c r="F21" s="26">
        <v>-58.440940000000005</v>
      </c>
      <c r="G21" s="3"/>
      <c r="H21" s="26">
        <f>+F21-D21</f>
        <v>-14.755840000000006</v>
      </c>
    </row>
    <row r="22" spans="2:8" ht="17.25" thickBot="1" x14ac:dyDescent="0.3">
      <c r="B22" s="27"/>
      <c r="C22" s="2"/>
      <c r="D22" s="14"/>
      <c r="E22" s="2"/>
      <c r="F22" s="14"/>
      <c r="G22" s="2"/>
      <c r="H22" s="14"/>
    </row>
    <row r="23" spans="2:8" ht="17.25" thickBot="1" x14ac:dyDescent="0.3">
      <c r="B23" s="28" t="s">
        <v>16</v>
      </c>
      <c r="C23" s="3"/>
      <c r="D23" s="29">
        <v>-166.49740000000006</v>
      </c>
      <c r="E23" s="3"/>
      <c r="F23" s="29">
        <v>233.97426999999999</v>
      </c>
      <c r="G23" s="3"/>
      <c r="H23" s="29">
        <f>+F23-D23</f>
        <v>400.47167000000002</v>
      </c>
    </row>
    <row r="24" spans="2:8" ht="17.25" thickBot="1" x14ac:dyDescent="0.3">
      <c r="B24" s="27"/>
      <c r="C24" s="3"/>
      <c r="D24" s="14"/>
      <c r="E24" s="3"/>
      <c r="F24" s="14"/>
      <c r="G24" s="3"/>
      <c r="H24" s="14"/>
    </row>
    <row r="25" spans="2:8" ht="17.25" thickBot="1" x14ac:dyDescent="0.3">
      <c r="B25" s="25" t="s">
        <v>17</v>
      </c>
      <c r="C25" s="3"/>
      <c r="D25" s="26">
        <v>-0.6</v>
      </c>
      <c r="E25" s="3"/>
      <c r="F25" s="26">
        <v>-0.14993999999999999</v>
      </c>
      <c r="G25" s="3"/>
      <c r="H25" s="26">
        <f>+F25-D25</f>
        <v>0.45006000000000002</v>
      </c>
    </row>
    <row r="26" spans="2:8" ht="17.25" thickBot="1" x14ac:dyDescent="0.3">
      <c r="B26" s="27"/>
      <c r="C26" s="3"/>
      <c r="D26" s="14"/>
      <c r="E26" s="3"/>
      <c r="F26" s="14"/>
      <c r="G26" s="3"/>
      <c r="H26" s="14"/>
    </row>
    <row r="27" spans="2:8" ht="17.25" thickBot="1" x14ac:dyDescent="0.3">
      <c r="B27" s="30" t="s">
        <v>18</v>
      </c>
      <c r="C27" s="3"/>
      <c r="D27" s="31">
        <f>+D25+D23</f>
        <v>-167.09740000000005</v>
      </c>
      <c r="E27" s="3"/>
      <c r="F27" s="31">
        <f>+F25+F23</f>
        <v>233.82433</v>
      </c>
      <c r="G27" s="3"/>
      <c r="H27" s="31">
        <f>+F27-D27</f>
        <v>400.92173000000003</v>
      </c>
    </row>
    <row r="28" spans="2:8" ht="17.25" thickBot="1" x14ac:dyDescent="0.3">
      <c r="C28" s="3"/>
      <c r="E28" s="3"/>
      <c r="G28" s="3"/>
    </row>
    <row r="29" spans="2:8" ht="17.25" thickBot="1" x14ac:dyDescent="0.3">
      <c r="B29" s="25" t="s">
        <v>22</v>
      </c>
      <c r="C29" s="2"/>
      <c r="D29" s="26">
        <v>-40.409999999999997</v>
      </c>
      <c r="E29" s="32"/>
      <c r="F29" s="26">
        <v>-31.23</v>
      </c>
      <c r="G29" s="32"/>
      <c r="H29" s="26">
        <f>+F29-D29</f>
        <v>9.1799999999999962</v>
      </c>
    </row>
    <row r="30" spans="2:8" ht="16.5" x14ac:dyDescent="0.25">
      <c r="B30" s="27"/>
      <c r="C30" s="2"/>
      <c r="D30" s="14"/>
      <c r="E30" s="3"/>
      <c r="F30" s="14"/>
      <c r="G30" s="3"/>
      <c r="H30" s="22"/>
    </row>
    <row r="32" spans="2:8" ht="16.5" x14ac:dyDescent="0.25">
      <c r="C32" s="3"/>
      <c r="E32" s="3"/>
      <c r="G32" s="3"/>
    </row>
    <row r="33" spans="3:7" ht="16.5" x14ac:dyDescent="0.25">
      <c r="C33" s="3"/>
      <c r="E33" s="3"/>
      <c r="G33" s="3"/>
    </row>
    <row r="34" spans="3:7" ht="16.5" x14ac:dyDescent="0.25">
      <c r="C34" s="3"/>
      <c r="E34" s="3"/>
      <c r="G34" s="3"/>
    </row>
    <row r="35" spans="3:7" ht="16.5" x14ac:dyDescent="0.25">
      <c r="C35" s="3"/>
      <c r="E35" s="3"/>
      <c r="G35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CD1F-3B65-490A-AA52-BCDF5D0A2220}">
  <dimension ref="B3:H35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29" sqref="B29"/>
    </sheetView>
  </sheetViews>
  <sheetFormatPr baseColWidth="10" defaultColWidth="11.42578125" defaultRowHeight="15" x14ac:dyDescent="0.25"/>
  <cols>
    <col min="1" max="1" width="2.85546875" customWidth="1"/>
    <col min="2" max="2" width="43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20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21</v>
      </c>
    </row>
    <row r="7" spans="2:8" x14ac:dyDescent="0.25">
      <c r="B7" s="2"/>
      <c r="C7" s="2"/>
      <c r="D7" s="2"/>
      <c r="E7" s="2"/>
      <c r="F7" s="2"/>
      <c r="G7" s="2"/>
      <c r="H7" s="2"/>
    </row>
    <row r="8" spans="2:8" ht="16.5" x14ac:dyDescent="0.25">
      <c r="B8" s="15" t="s">
        <v>5</v>
      </c>
      <c r="C8" s="3"/>
      <c r="D8" s="8">
        <v>343.35197999999997</v>
      </c>
      <c r="E8" s="3"/>
      <c r="F8" s="8">
        <v>837.99635000000001</v>
      </c>
      <c r="G8" s="3"/>
      <c r="H8" s="8">
        <f t="shared" ref="H8:H9" si="0">+F8-D8</f>
        <v>494.64437000000004</v>
      </c>
    </row>
    <row r="9" spans="2:8" ht="16.5" x14ac:dyDescent="0.25">
      <c r="B9" s="9" t="s">
        <v>6</v>
      </c>
      <c r="C9" s="3"/>
      <c r="D9" s="10">
        <v>58.15</v>
      </c>
      <c r="E9" s="3"/>
      <c r="F9" s="10">
        <v>390.51028000000002</v>
      </c>
      <c r="G9" s="3"/>
      <c r="H9" s="10">
        <f t="shared" si="0"/>
        <v>332.36028000000005</v>
      </c>
    </row>
    <row r="10" spans="2:8" ht="17.25" thickBot="1" x14ac:dyDescent="0.3">
      <c r="B10" s="11" t="s">
        <v>7</v>
      </c>
      <c r="C10" s="1"/>
      <c r="D10" s="12">
        <f>D8+D9</f>
        <v>401.50197999999995</v>
      </c>
      <c r="E10" s="1"/>
      <c r="F10" s="12">
        <f>F8+F9</f>
        <v>1228.5066300000001</v>
      </c>
      <c r="G10" s="1"/>
      <c r="H10" s="12">
        <f>+F10-D10</f>
        <v>827.00465000000008</v>
      </c>
    </row>
    <row r="11" spans="2:8" ht="17.25" thickBot="1" x14ac:dyDescent="0.3">
      <c r="B11" s="13"/>
      <c r="C11" s="1"/>
      <c r="D11" s="14"/>
      <c r="E11" s="1"/>
      <c r="F11" s="14"/>
      <c r="G11" s="1"/>
      <c r="H11" s="14"/>
    </row>
    <row r="12" spans="2:8" ht="16.5" x14ac:dyDescent="0.25">
      <c r="B12" s="15" t="s">
        <v>8</v>
      </c>
      <c r="C12" s="3"/>
      <c r="D12" s="16">
        <v>-0.4</v>
      </c>
      <c r="E12" s="3"/>
      <c r="F12" s="16">
        <v>-1.5742400000000001</v>
      </c>
      <c r="G12" s="3"/>
      <c r="H12" s="16">
        <f t="shared" ref="H12:H29" si="1">+F12-D12</f>
        <v>-1.1742400000000002</v>
      </c>
    </row>
    <row r="13" spans="2:8" ht="16.5" x14ac:dyDescent="0.25">
      <c r="B13" s="9" t="s">
        <v>9</v>
      </c>
      <c r="C13" s="2"/>
      <c r="D13" s="10">
        <v>0</v>
      </c>
      <c r="E13" s="2"/>
      <c r="F13" s="10">
        <v>0</v>
      </c>
      <c r="G13" s="2"/>
      <c r="H13" s="10">
        <f t="shared" si="1"/>
        <v>0</v>
      </c>
    </row>
    <row r="14" spans="2:8" ht="16.5" x14ac:dyDescent="0.25">
      <c r="B14" s="17" t="s">
        <v>10</v>
      </c>
      <c r="C14" s="3"/>
      <c r="D14" s="18">
        <v>-111.29752000000001</v>
      </c>
      <c r="E14" s="3"/>
      <c r="F14" s="18">
        <v>-46.185220000000001</v>
      </c>
      <c r="G14" s="3"/>
      <c r="H14" s="18">
        <f t="shared" si="1"/>
        <v>65.112300000000005</v>
      </c>
    </row>
    <row r="15" spans="2:8" ht="16.5" x14ac:dyDescent="0.25">
      <c r="B15" s="9" t="s">
        <v>11</v>
      </c>
      <c r="C15" s="3"/>
      <c r="D15" s="10">
        <v>-295.51062000000002</v>
      </c>
      <c r="E15" s="3"/>
      <c r="F15" s="10">
        <v>-444.72699999999998</v>
      </c>
      <c r="G15" s="3"/>
      <c r="H15" s="10">
        <f t="shared" si="1"/>
        <v>-149.21637999999996</v>
      </c>
    </row>
    <row r="16" spans="2:8" ht="16.5" x14ac:dyDescent="0.25">
      <c r="B16" s="17" t="s">
        <v>12</v>
      </c>
      <c r="C16" s="3"/>
      <c r="D16" s="18">
        <v>-2.7</v>
      </c>
      <c r="E16" s="3"/>
      <c r="F16" s="18">
        <v>0</v>
      </c>
      <c r="G16" s="3"/>
      <c r="H16" s="18">
        <f t="shared" si="1"/>
        <v>2.7</v>
      </c>
    </row>
    <row r="17" spans="2:8" ht="17.25" thickBot="1" x14ac:dyDescent="0.3">
      <c r="B17" s="19" t="s">
        <v>13</v>
      </c>
      <c r="C17" s="3"/>
      <c r="D17" s="20">
        <f>D12+D13+D14+D15+D16</f>
        <v>-409.90814</v>
      </c>
      <c r="E17" s="3"/>
      <c r="F17" s="20">
        <f>F12+F13+F14+F15+F16</f>
        <v>-492.48645999999997</v>
      </c>
      <c r="G17" s="3"/>
      <c r="H17" s="20">
        <f t="shared" si="1"/>
        <v>-82.578319999999962</v>
      </c>
    </row>
    <row r="18" spans="2:8" ht="17.25" thickBot="1" x14ac:dyDescent="0.3">
      <c r="B18" s="21"/>
      <c r="C18" s="3"/>
      <c r="D18" s="22"/>
      <c r="E18" s="3"/>
      <c r="F18" s="22"/>
      <c r="G18" s="3"/>
      <c r="H18" s="22"/>
    </row>
    <row r="19" spans="2:8" ht="17.25" thickBot="1" x14ac:dyDescent="0.3">
      <c r="B19" s="23" t="s">
        <v>14</v>
      </c>
      <c r="C19" s="3"/>
      <c r="D19" s="24">
        <f>D10+D17</f>
        <v>-8.4061600000000567</v>
      </c>
      <c r="E19" s="3"/>
      <c r="F19" s="24">
        <f>F10+F17</f>
        <v>736.02017000000012</v>
      </c>
      <c r="G19" s="3"/>
      <c r="H19" s="24">
        <f>+F19-D19</f>
        <v>744.42633000000023</v>
      </c>
    </row>
    <row r="20" spans="2:8" ht="17.25" thickBot="1" x14ac:dyDescent="0.3">
      <c r="B20" s="13"/>
      <c r="C20" s="3"/>
      <c r="D20" s="14"/>
      <c r="E20" s="3"/>
      <c r="F20" s="14"/>
      <c r="G20" s="3"/>
      <c r="H20" s="14"/>
    </row>
    <row r="21" spans="2:8" ht="17.25" thickBot="1" x14ac:dyDescent="0.3">
      <c r="B21" s="25" t="s">
        <v>15</v>
      </c>
      <c r="C21" s="3"/>
      <c r="D21" s="26">
        <v>-65.527650000000008</v>
      </c>
      <c r="E21" s="3"/>
      <c r="F21" s="26">
        <v>-88.818010000000001</v>
      </c>
      <c r="G21" s="3"/>
      <c r="H21" s="26">
        <f t="shared" si="1"/>
        <v>-23.290359999999993</v>
      </c>
    </row>
    <row r="22" spans="2:8" ht="17.25" thickBot="1" x14ac:dyDescent="0.3">
      <c r="B22" s="27"/>
      <c r="C22" s="2"/>
      <c r="D22" s="14"/>
      <c r="E22" s="2"/>
      <c r="F22" s="14"/>
      <c r="G22" s="2"/>
      <c r="H22" s="14"/>
    </row>
    <row r="23" spans="2:8" ht="17.25" thickBot="1" x14ac:dyDescent="0.3">
      <c r="B23" s="28" t="s">
        <v>16</v>
      </c>
      <c r="C23" s="3"/>
      <c r="D23" s="29">
        <f>D19+D21</f>
        <v>-73.933810000000065</v>
      </c>
      <c r="E23" s="3"/>
      <c r="F23" s="29">
        <f>F19+F21</f>
        <v>647.20216000000016</v>
      </c>
      <c r="G23" s="3"/>
      <c r="H23" s="29">
        <f t="shared" si="1"/>
        <v>721.13597000000027</v>
      </c>
    </row>
    <row r="24" spans="2:8" ht="17.25" thickBot="1" x14ac:dyDescent="0.3">
      <c r="B24" s="27"/>
      <c r="C24" s="3"/>
      <c r="D24" s="14"/>
      <c r="E24" s="3"/>
      <c r="F24" s="14"/>
      <c r="G24" s="3"/>
      <c r="H24" s="14"/>
    </row>
    <row r="25" spans="2:8" ht="17.25" thickBot="1" x14ac:dyDescent="0.3">
      <c r="B25" s="25" t="s">
        <v>17</v>
      </c>
      <c r="C25" s="3"/>
      <c r="D25" s="26">
        <v>-0.9</v>
      </c>
      <c r="E25" s="3"/>
      <c r="F25" s="26">
        <v>-0.62878000000000001</v>
      </c>
      <c r="G25" s="3"/>
      <c r="H25" s="26">
        <f t="shared" si="1"/>
        <v>0.27122000000000002</v>
      </c>
    </row>
    <row r="26" spans="2:8" ht="17.25" thickBot="1" x14ac:dyDescent="0.3">
      <c r="B26" s="27"/>
      <c r="C26" s="3"/>
      <c r="D26" s="14"/>
      <c r="E26" s="3"/>
      <c r="F26" s="14"/>
      <c r="G26" s="3"/>
      <c r="H26" s="14"/>
    </row>
    <row r="27" spans="2:8" ht="17.25" thickBot="1" x14ac:dyDescent="0.3">
      <c r="B27" s="30" t="s">
        <v>18</v>
      </c>
      <c r="C27" s="3"/>
      <c r="D27" s="31">
        <v>-74.833800000000039</v>
      </c>
      <c r="E27" s="3"/>
      <c r="F27" s="31">
        <v>646.57304000000011</v>
      </c>
      <c r="G27" s="3"/>
      <c r="H27" s="31">
        <f t="shared" si="1"/>
        <v>721.4068400000001</v>
      </c>
    </row>
    <row r="28" spans="2:8" ht="17.25" thickBot="1" x14ac:dyDescent="0.3">
      <c r="C28" s="3"/>
      <c r="E28" s="3"/>
      <c r="G28" s="3"/>
    </row>
    <row r="29" spans="2:8" ht="17.25" thickBot="1" x14ac:dyDescent="0.3">
      <c r="B29" s="25" t="s">
        <v>22</v>
      </c>
      <c r="C29" s="2"/>
      <c r="D29" s="33">
        <v>-81</v>
      </c>
      <c r="E29" s="34"/>
      <c r="F29" s="33">
        <v>-52</v>
      </c>
      <c r="G29" s="34"/>
      <c r="H29" s="33">
        <f t="shared" si="1"/>
        <v>29</v>
      </c>
    </row>
    <row r="30" spans="2:8" ht="16.5" x14ac:dyDescent="0.25">
      <c r="B30" s="27"/>
      <c r="C30" s="2"/>
      <c r="D30" s="14"/>
      <c r="E30" s="3"/>
      <c r="F30" s="14"/>
      <c r="G30" s="3"/>
      <c r="H30" s="22"/>
    </row>
    <row r="32" spans="2:8" ht="16.5" x14ac:dyDescent="0.25">
      <c r="C32" s="3"/>
      <c r="E32" s="3"/>
      <c r="G32" s="3"/>
    </row>
    <row r="33" spans="3:7" ht="16.5" x14ac:dyDescent="0.25">
      <c r="C33" s="3"/>
      <c r="E33" s="3"/>
      <c r="G33" s="3"/>
    </row>
    <row r="34" spans="3:7" ht="16.5" x14ac:dyDescent="0.25">
      <c r="C34" s="3"/>
      <c r="E34" s="3"/>
      <c r="G34" s="3"/>
    </row>
    <row r="35" spans="3:7" ht="16.5" x14ac:dyDescent="0.25">
      <c r="C35" s="3"/>
      <c r="E35" s="3"/>
      <c r="G35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41FE-0A26-41BC-91B9-5375CAEEBDF5}">
  <dimension ref="B3:H35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ColWidth="11.42578125" defaultRowHeight="15" x14ac:dyDescent="0.25"/>
  <cols>
    <col min="1" max="1" width="2.85546875" customWidth="1"/>
    <col min="2" max="2" width="43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5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23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21</v>
      </c>
    </row>
    <row r="7" spans="2:8" x14ac:dyDescent="0.25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495.14699999999999</v>
      </c>
      <c r="E8" s="3"/>
      <c r="F8" s="8">
        <v>1141.5170000000001</v>
      </c>
      <c r="G8" s="3"/>
      <c r="H8" s="8">
        <f>+F8-D8</f>
        <v>646.37000000000012</v>
      </c>
    </row>
    <row r="9" spans="2:8" ht="16.5" x14ac:dyDescent="0.25">
      <c r="B9" s="9" t="s">
        <v>6</v>
      </c>
      <c r="C9" s="3"/>
      <c r="D9" s="10">
        <v>138.15</v>
      </c>
      <c r="E9" s="3"/>
      <c r="F9" s="10">
        <v>582.779</v>
      </c>
      <c r="G9" s="3"/>
      <c r="H9" s="10">
        <f>+F9-D9</f>
        <v>444.62900000000002</v>
      </c>
    </row>
    <row r="10" spans="2:8" ht="17.25" thickBot="1" x14ac:dyDescent="0.3">
      <c r="B10" s="11" t="s">
        <v>7</v>
      </c>
      <c r="C10" s="1"/>
      <c r="D10" s="12">
        <f>D8+D9</f>
        <v>633.29700000000003</v>
      </c>
      <c r="E10" s="1"/>
      <c r="F10" s="12">
        <f>F8+F9</f>
        <v>1724.296</v>
      </c>
      <c r="G10" s="1"/>
      <c r="H10" s="12">
        <f>+F10-D10</f>
        <v>1090.999</v>
      </c>
    </row>
    <row r="11" spans="2:8" ht="17.25" thickBot="1" x14ac:dyDescent="0.3">
      <c r="B11" s="13"/>
      <c r="C11" s="1"/>
      <c r="D11" s="14"/>
      <c r="E11" s="1"/>
      <c r="F11" s="14"/>
      <c r="G11" s="1"/>
      <c r="H11" s="14"/>
    </row>
    <row r="12" spans="2:8" ht="16.5" x14ac:dyDescent="0.25">
      <c r="B12" s="15" t="s">
        <v>8</v>
      </c>
      <c r="C12" s="3"/>
      <c r="D12" s="16">
        <v>-0.5</v>
      </c>
      <c r="E12" s="3"/>
      <c r="F12" s="16">
        <v>-3.9391799999999999</v>
      </c>
      <c r="G12" s="3"/>
      <c r="H12" s="16">
        <f>+F12-D12</f>
        <v>-3.4391799999999999</v>
      </c>
    </row>
    <row r="13" spans="2:8" ht="16.5" x14ac:dyDescent="0.25">
      <c r="B13" s="9" t="s">
        <v>9</v>
      </c>
      <c r="C13" s="2"/>
      <c r="D13" s="10">
        <v>0</v>
      </c>
      <c r="E13" s="2"/>
      <c r="F13" s="10">
        <v>0</v>
      </c>
      <c r="G13" s="2"/>
      <c r="H13" s="10">
        <f>+F13-D13</f>
        <v>0</v>
      </c>
    </row>
    <row r="14" spans="2:8" ht="16.5" x14ac:dyDescent="0.25">
      <c r="B14" s="17" t="s">
        <v>10</v>
      </c>
      <c r="C14" s="3"/>
      <c r="D14" s="18">
        <v>-148.39646999999999</v>
      </c>
      <c r="E14" s="3"/>
      <c r="F14" s="18">
        <v>-58.2134</v>
      </c>
      <c r="G14" s="3"/>
      <c r="H14" s="18">
        <f>+F14-D14</f>
        <v>90.183069999999987</v>
      </c>
    </row>
    <row r="15" spans="2:8" ht="16.5" x14ac:dyDescent="0.25">
      <c r="B15" s="9" t="s">
        <v>11</v>
      </c>
      <c r="C15" s="3"/>
      <c r="D15" s="10">
        <v>-388.86</v>
      </c>
      <c r="E15" s="3"/>
      <c r="F15" s="10">
        <v>-598.93600000000004</v>
      </c>
      <c r="G15" s="3"/>
      <c r="H15" s="10">
        <f t="shared" ref="H15:H27" si="0">+F15-D15</f>
        <v>-210.07600000000002</v>
      </c>
    </row>
    <row r="16" spans="2:8" ht="16.5" x14ac:dyDescent="0.25">
      <c r="B16" s="17" t="s">
        <v>12</v>
      </c>
      <c r="C16" s="3"/>
      <c r="D16" s="18">
        <v>-4.0670000000000002</v>
      </c>
      <c r="E16" s="3"/>
      <c r="F16" s="18">
        <v>-224.923</v>
      </c>
      <c r="G16" s="3"/>
      <c r="H16" s="18">
        <f t="shared" si="0"/>
        <v>-220.85599999999999</v>
      </c>
    </row>
    <row r="17" spans="2:8" ht="17.25" thickBot="1" x14ac:dyDescent="0.3">
      <c r="B17" s="19" t="s">
        <v>13</v>
      </c>
      <c r="C17" s="3"/>
      <c r="D17" s="20">
        <f>D12+D13+D14+D15+D16</f>
        <v>-541.82347000000004</v>
      </c>
      <c r="E17" s="3"/>
      <c r="F17" s="20">
        <f>F12+F13+F14+F15+F16</f>
        <v>-886.01158000000009</v>
      </c>
      <c r="G17" s="3"/>
      <c r="H17" s="20">
        <f t="shared" si="0"/>
        <v>-344.18811000000005</v>
      </c>
    </row>
    <row r="18" spans="2:8" ht="17.25" thickBot="1" x14ac:dyDescent="0.3">
      <c r="B18" s="21"/>
      <c r="C18" s="3"/>
      <c r="D18" s="22"/>
      <c r="E18" s="3"/>
      <c r="F18" s="22"/>
      <c r="G18" s="3"/>
      <c r="H18" s="22"/>
    </row>
    <row r="19" spans="2:8" ht="17.25" thickBot="1" x14ac:dyDescent="0.3">
      <c r="B19" s="23" t="s">
        <v>14</v>
      </c>
      <c r="C19" s="3"/>
      <c r="D19" s="24">
        <f>D10+D17</f>
        <v>91.473529999999982</v>
      </c>
      <c r="E19" s="3"/>
      <c r="F19" s="24">
        <f>F10+F17</f>
        <v>838.28441999999995</v>
      </c>
      <c r="G19" s="3"/>
      <c r="H19" s="24">
        <f>+F19-D19</f>
        <v>746.81088999999997</v>
      </c>
    </row>
    <row r="20" spans="2:8" ht="17.25" thickBot="1" x14ac:dyDescent="0.3">
      <c r="B20" s="13"/>
      <c r="C20" s="3"/>
      <c r="D20" s="14"/>
      <c r="E20" s="3"/>
      <c r="F20" s="14"/>
      <c r="G20" s="3"/>
      <c r="H20" s="14"/>
    </row>
    <row r="21" spans="2:8" ht="17.25" thickBot="1" x14ac:dyDescent="0.3">
      <c r="B21" s="25" t="s">
        <v>15</v>
      </c>
      <c r="C21" s="3"/>
      <c r="D21" s="26">
        <v>-87.37</v>
      </c>
      <c r="E21" s="3"/>
      <c r="F21" s="26">
        <v>-113.71481</v>
      </c>
      <c r="G21" s="3"/>
      <c r="H21" s="26">
        <f t="shared" si="0"/>
        <v>-26.344809999999995</v>
      </c>
    </row>
    <row r="22" spans="2:8" ht="17.25" thickBot="1" x14ac:dyDescent="0.3">
      <c r="B22" s="27"/>
      <c r="C22" s="2"/>
      <c r="D22" s="14"/>
      <c r="E22" s="2"/>
      <c r="F22" s="14"/>
      <c r="G22" s="2"/>
      <c r="H22" s="14"/>
    </row>
    <row r="23" spans="2:8" ht="17.25" thickBot="1" x14ac:dyDescent="0.3">
      <c r="B23" s="28" t="s">
        <v>16</v>
      </c>
      <c r="C23" s="3"/>
      <c r="D23" s="29">
        <f>D19+D21</f>
        <v>4.1035299999999779</v>
      </c>
      <c r="E23" s="3"/>
      <c r="F23" s="29">
        <f>F19+F21</f>
        <v>724.56961000000001</v>
      </c>
      <c r="G23" s="3"/>
      <c r="H23" s="29">
        <f t="shared" ref="H23" si="1">+F23-D23</f>
        <v>720.46608000000003</v>
      </c>
    </row>
    <row r="24" spans="2:8" ht="17.25" thickBot="1" x14ac:dyDescent="0.3">
      <c r="B24" s="27"/>
      <c r="C24" s="3"/>
      <c r="D24" s="14"/>
      <c r="E24" s="3"/>
      <c r="F24" s="14"/>
      <c r="G24" s="3"/>
      <c r="H24" s="14"/>
    </row>
    <row r="25" spans="2:8" ht="17.25" thickBot="1" x14ac:dyDescent="0.3">
      <c r="B25" s="25" t="s">
        <v>17</v>
      </c>
      <c r="C25" s="3"/>
      <c r="D25" s="26">
        <v>-1</v>
      </c>
      <c r="E25" s="3"/>
      <c r="F25" s="26">
        <v>-0.54173000000000004</v>
      </c>
      <c r="G25" s="3"/>
      <c r="H25" s="26">
        <f t="shared" si="0"/>
        <v>0.45826999999999996</v>
      </c>
    </row>
    <row r="26" spans="2:8" ht="17.25" thickBot="1" x14ac:dyDescent="0.3">
      <c r="B26" s="27"/>
      <c r="C26" s="3"/>
      <c r="D26" s="14"/>
      <c r="E26" s="3"/>
      <c r="F26" s="14"/>
      <c r="G26" s="3"/>
      <c r="H26" s="14"/>
    </row>
    <row r="27" spans="2:8" ht="17.25" thickBot="1" x14ac:dyDescent="0.3">
      <c r="B27" s="30" t="s">
        <v>18</v>
      </c>
      <c r="C27" s="3"/>
      <c r="D27" s="31">
        <f>D23+D25</f>
        <v>3.1035299999999779</v>
      </c>
      <c r="E27" s="3"/>
      <c r="F27" s="31">
        <f>F23+F25</f>
        <v>724.02787999999998</v>
      </c>
      <c r="G27" s="3"/>
      <c r="H27" s="31">
        <f t="shared" si="0"/>
        <v>720.92435</v>
      </c>
    </row>
    <row r="28" spans="2:8" ht="17.25" thickBot="1" x14ac:dyDescent="0.3">
      <c r="C28" s="3"/>
      <c r="E28" s="3"/>
      <c r="G28" s="3"/>
    </row>
    <row r="29" spans="2:8" ht="17.25" thickBot="1" x14ac:dyDescent="0.3">
      <c r="B29" s="25" t="s">
        <v>22</v>
      </c>
      <c r="C29" s="2"/>
      <c r="D29" s="26">
        <v>-80.819999999999993</v>
      </c>
      <c r="E29" s="32"/>
      <c r="F29" s="26">
        <v>-71.36</v>
      </c>
      <c r="G29" s="32"/>
      <c r="H29" s="35">
        <f>+F29-D29</f>
        <v>9.4599999999999937</v>
      </c>
    </row>
    <row r="30" spans="2:8" ht="16.5" x14ac:dyDescent="0.25">
      <c r="B30" s="27"/>
      <c r="C30" s="2"/>
      <c r="D30" s="14"/>
      <c r="E30" s="3"/>
      <c r="F30" s="14"/>
      <c r="G30" s="3"/>
      <c r="H30" s="22"/>
    </row>
    <row r="32" spans="2:8" ht="16.5" x14ac:dyDescent="0.25">
      <c r="C32" s="3"/>
      <c r="E32" s="3"/>
      <c r="G32" s="3"/>
    </row>
    <row r="33" spans="3:7" ht="16.5" x14ac:dyDescent="0.25">
      <c r="C33" s="3"/>
      <c r="E33" s="3"/>
      <c r="G33" s="3"/>
    </row>
    <row r="34" spans="3:7" ht="16.5" x14ac:dyDescent="0.25">
      <c r="C34" s="3"/>
      <c r="E34" s="3"/>
      <c r="G34" s="3"/>
    </row>
    <row r="35" spans="3:7" ht="16.5" x14ac:dyDescent="0.25">
      <c r="C35" s="3"/>
      <c r="E35" s="3"/>
      <c r="G35" s="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levant_x003f_ xmlns="ba4a8b2d-f9e9-4760-b2dc-1913ef99576b">false</Rellevant_x003f_>
    <Transversal xmlns="ba4a8b2d-f9e9-4760-b2dc-1913ef99576b">false</Transversal>
    <g3a6d4b68bfc45af9fc987c149b74f4e xmlns="ba4a8b2d-f9e9-4760-b2dc-1913ef9957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Doc. Informació Externa a CGPAI</TermName>
          <TermId xmlns="http://schemas.microsoft.com/office/infopath/2007/PartnerControls">e219352f-eade-4128-855f-924bab93c057</TermId>
        </TermInfo>
      </Terms>
    </g3a6d4b68bfc45af9fc987c149b74f4e>
    <Responsable_x0020_extern xmlns="ba4a8b2d-f9e9-4760-b2dc-1913ef99576b" xsi:nil="true"/>
    <Caràcter xmlns="ba4a8b2d-f9e9-4760-b2dc-1913ef99576b">Definitiu</Caràcter>
    <TaxCatchAll xmlns="ba4a8b2d-f9e9-4760-b2dc-1913ef99576b">
      <Value>55</Value>
      <Value>40</Value>
      <Value>49</Value>
    </TaxCatchAll>
    <Any xmlns="ba4a8b2d-f9e9-4760-b2dc-1913ef99576b">2022</Any>
    <Responsable_x0020_intern xmlns="ba4a8b2d-f9e9-4760-b2dc-1913ef99576b">
      <UserInfo>
        <DisplayName>i:0#.f|membership|nfont@tmb.cat,#i:0#.f|membership|nfont@tmb.cat,#nfont@tmb.cat,#,#Font Lopez, Nuria,#,#PRESSUPOSTOS I AUDITORIA INTERNA,#RESP. PRESSUPOST DESPESA / INVERSIONS</DisplayName>
        <AccountId>40</AccountId>
        <AccountType/>
      </UserInfo>
      <UserInfo>
        <DisplayName>i:0#.f|membership|agonzalezg@tmb.cat,#i:0#.f|membership|agonzalezg@tmb.cat,#agonzalezg@tmb.cat,#,#Gonzalez Gomez, Alejandro,#,#PRESSUPOSTOS I AUDITORIA INTERNA,#COORD/A. PRESSUPOST D'INVERSIONS</DisplayName>
        <AccountId>41</AccountId>
        <AccountType/>
      </UserInfo>
    </Responsable_x0020_intern>
    <Novetat_x003f_ xmlns="ba4a8b2d-f9e9-4760-b2dc-1913ef99576b">false</Novetat_x003f_>
    <b1a76a3bc43a413587550154ac1e9847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Controlling</TermName>
          <TermId xmlns="http://schemas.microsoft.com/office/infopath/2007/PartnerControls">3a8225eb-92cd-4e9d-9bea-a2897f63bcb2</TermId>
        </TermInfo>
      </Terms>
    </b1a76a3bc43a413587550154ac1e9847>
    <ce8959d55c8946f5970c14240632b804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TMB</TermName>
          <TermId xmlns="http://schemas.microsoft.com/office/infopath/2007/PartnerControls">8e339661-2085-41e6-bb0a-8c45f6f5dc0b</TermId>
        </TermInfo>
      </Terms>
    </ce8959d55c8946f5970c14240632b804>
    <SharedWithUsers xmlns="163d10ad-755f-44cb-b101-7978cf7c92e2">
      <UserInfo>
        <DisplayName>Granados Orcero, Joaquin</DisplayName>
        <AccountId>32</AccountId>
        <AccountType/>
      </UserInfo>
      <UserInfo>
        <DisplayName>Martin Garcia, Simon</DisplayName>
        <AccountId>86</AccountId>
        <AccountType/>
      </UserInfo>
      <UserInfo>
        <DisplayName>Rams Riera, Lluis</DisplayName>
        <AccountId>31</AccountId>
        <AccountType/>
      </UserInfo>
      <UserInfo>
        <DisplayName>Gonzalez Gomez, Alejandro</DisplayName>
        <AccountId>41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Press" ma:contentTypeID="0x010100B3582FFBDECA414DA48AD44B32714F14030020EC2FEC6552084A90D74D9843033FBD" ma:contentTypeVersion="13" ma:contentTypeDescription="" ma:contentTypeScope="" ma:versionID="e70dd3296894411662169e894d5d459a">
  <xsd:schema xmlns:xsd="http://www.w3.org/2001/XMLSchema" xmlns:xs="http://www.w3.org/2001/XMLSchema" xmlns:p="http://schemas.microsoft.com/office/2006/metadata/properties" xmlns:ns2="163d10ad-755f-44cb-b101-7978cf7c92e2" xmlns:ns3="ba4a8b2d-f9e9-4760-b2dc-1913ef99576b" xmlns:ns4="c80126cf-c5bd-40ad-b8c8-edef20e56b02" targetNamespace="http://schemas.microsoft.com/office/2006/metadata/properties" ma:root="true" ma:fieldsID="c3aca5765a655cb45745c0fa62d73c53" ns2:_="" ns3:_="" ns4:_="">
    <xsd:import namespace="163d10ad-755f-44cb-b101-7978cf7c92e2"/>
    <xsd:import namespace="ba4a8b2d-f9e9-4760-b2dc-1913ef99576b"/>
    <xsd:import namespace="c80126cf-c5bd-40ad-b8c8-edef20e56b02"/>
    <xsd:element name="properties">
      <xsd:complexType>
        <xsd:sequence>
          <xsd:element name="documentManagement">
            <xsd:complexType>
              <xsd:all>
                <xsd:element ref="ns3:Any"/>
                <xsd:element ref="ns3:Responsable_x0020_intern"/>
                <xsd:element ref="ns3:Responsable_x0020_extern" minOccurs="0"/>
                <xsd:element ref="ns3:Caràcter"/>
                <xsd:element ref="ns3:Novetat_x003f_" minOccurs="0"/>
                <xsd:element ref="ns3:Rellevant_x003f_" minOccurs="0"/>
                <xsd:element ref="ns3:Transversal" minOccurs="0"/>
                <xsd:element ref="ns3:g3a6d4b68bfc45af9fc987c149b74f4e" minOccurs="0"/>
                <xsd:element ref="ns3:TaxCatchAll" minOccurs="0"/>
                <xsd:element ref="ns3:TaxCatchAllLabel" minOccurs="0"/>
                <xsd:element ref="ns2:b1a76a3bc43a413587550154ac1e9847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2:ce8959d55c8946f5970c14240632b80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d10ad-755f-44cb-b101-7978cf7c92e2" elementFormDefault="qualified">
    <xsd:import namespace="http://schemas.microsoft.com/office/2006/documentManagement/types"/>
    <xsd:import namespace="http://schemas.microsoft.com/office/infopath/2007/PartnerControls"/>
    <xsd:element name="b1a76a3bc43a413587550154ac1e9847" ma:index="18" ma:taxonomy="true" ma:internalName="b1a76a3bc43a413587550154ac1e9847" ma:taxonomyFieldName="Tem_x00e0_tica_x0020_Press" ma:displayName="Temàtica Press" ma:default="" ma:fieldId="{b1a76a3b-c43a-4135-8755-0154ac1e9847}" ma:sspId="c3f7846d-f0e6-4cc5-afcf-2c5780da8c96" ma:termSetId="2f9f3fe9-8117-4d9c-8659-76bf0762407d" ma:anchorId="c78e6b81-0438-4a57-91df-8d12262fc0ea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ce8959d55c8946f5970c14240632b804" ma:index="27" ma:taxonomy="true" ma:internalName="ce8959d55c8946f5970c14240632b804" ma:taxonomyFieldName="Subtem_x00e0_tica_x0020_Press" ma:displayName="Subtemàtica Press" ma:default="" ma:fieldId="{ce8959d5-5c89-46f5-970c-14240632b804}" ma:sspId="c3f7846d-f0e6-4cc5-afcf-2c5780da8c96" ma:termSetId="ad98cf9e-ea59-43e1-a5f0-15d8d1427393" ma:anchorId="7d98b4cd-39a2-4ede-858f-cf800bc47a7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8b2d-f9e9-4760-b2dc-1913ef99576b" elementFormDefault="qualified">
    <xsd:import namespace="http://schemas.microsoft.com/office/2006/documentManagement/types"/>
    <xsd:import namespace="http://schemas.microsoft.com/office/infopath/2007/PartnerControls"/>
    <xsd:element name="Any" ma:index="3" ma:displayName="Any" ma:decimals="0" ma:internalName="Any" ma:percentage="FALSE">
      <xsd:simpleType>
        <xsd:restriction base="dms:Number">
          <xsd:maxInclusive value="2500"/>
          <xsd:minInclusive value="2000"/>
        </xsd:restriction>
      </xsd:simpleType>
    </xsd:element>
    <xsd:element name="Responsable_x0020_intern" ma:index="4" ma:displayName="Autor/Responsable" ma:list="UserInfo" ma:SharePointGroup="0" ma:internalName="Responsable_x0020_inter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able_x0020_extern" ma:index="5" nillable="true" ma:displayName="Col·laboradors externs" ma:internalName="Responsable_x0020_extern">
      <xsd:simpleType>
        <xsd:restriction base="dms:Text">
          <xsd:maxLength value="50"/>
        </xsd:restriction>
      </xsd:simpleType>
    </xsd:element>
    <xsd:element name="Caràcter" ma:index="7" ma:displayName="Caràcter" ma:default="Definitiu" ma:format="RadioButtons" ma:internalName="Car_x00e0_cter">
      <xsd:simpleType>
        <xsd:restriction base="dms:Choice">
          <xsd:enumeration value="De treball"/>
          <xsd:enumeration value="Proposta"/>
          <xsd:enumeration value="Definitiu"/>
        </xsd:restriction>
      </xsd:simpleType>
    </xsd:element>
    <xsd:element name="Novetat_x003f_" ma:index="8" nillable="true" ma:displayName="Novetat?" ma:default="0" ma:internalName="Novetat_x003F_">
      <xsd:simpleType>
        <xsd:restriction base="dms:Boolean"/>
      </xsd:simpleType>
    </xsd:element>
    <xsd:element name="Rellevant_x003f_" ma:index="9" nillable="true" ma:displayName="Rellevant?" ma:default="0" ma:internalName="Rellevant_x003F_">
      <xsd:simpleType>
        <xsd:restriction base="dms:Boolean"/>
      </xsd:simpleType>
    </xsd:element>
    <xsd:element name="Transversal" ma:index="10" nillable="true" ma:displayName="Transversal" ma:default="0" ma:internalName="Transversal">
      <xsd:simpleType>
        <xsd:restriction base="dms:Boolean"/>
      </xsd:simpleType>
    </xsd:element>
    <xsd:element name="g3a6d4b68bfc45af9fc987c149b74f4e" ma:index="14" ma:taxonomy="true" ma:internalName="g3a6d4b68bfc45af9fc987c149b74f4e" ma:taxonomyFieldName="Tipus_x0020_documental" ma:displayName="Tipus documental" ma:default="" ma:fieldId="{03a6d4b6-8bfc-45af-9fc9-87c149b74f4e}" ma:sspId="c3f7846d-f0e6-4cc5-afcf-2c5780da8c96" ma:termSetId="2c120d2a-9ad7-478a-b0eb-8c192d73a9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Columna global de taxonomía" ma:hidden="true" ma:list="{d69e92f9-bb27-4839-a96e-a5b2b92d7c74}" ma:internalName="TaxCatchAll" ma:showField="CatchAllData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Columna global de taxonomía1" ma:hidden="true" ma:list="{d69e92f9-bb27-4839-a96e-a5b2b92d7c74}" ma:internalName="TaxCatchAllLabel" ma:readOnly="true" ma:showField="CatchAllDataLabel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126cf-c5bd-40ad-b8c8-edef20e56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us de contingut"/>
        <xsd:element ref="dc:title" minOccurs="0" maxOccurs="1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F58E1-8111-4709-898F-7E66244EE264}">
  <ds:schemaRefs>
    <ds:schemaRef ds:uri="163d10ad-755f-44cb-b101-7978cf7c92e2"/>
    <ds:schemaRef ds:uri="http://www.w3.org/XML/1998/namespace"/>
    <ds:schemaRef ds:uri="ba4a8b2d-f9e9-4760-b2dc-1913ef99576b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c80126cf-c5bd-40ad-b8c8-edef20e56b02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57004F9-54BA-4730-9541-031FB9D08A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24A3B-4366-4F93-8C55-9223C98BA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d10ad-755f-44cb-b101-7978cf7c92e2"/>
    <ds:schemaRef ds:uri="ba4a8b2d-f9e9-4760-b2dc-1913ef99576b"/>
    <ds:schemaRef ds:uri="c80126cf-c5bd-40ad-b8c8-edef20e56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Manager/>
  <Company>TMB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 Lopez, Nuria</dc:creator>
  <cp:keywords/>
  <dc:description/>
  <cp:lastModifiedBy>Santateresa i Gomez, Sergi</cp:lastModifiedBy>
  <cp:revision/>
  <dcterms:created xsi:type="dcterms:W3CDTF">2022-10-21T08:06:00Z</dcterms:created>
  <dcterms:modified xsi:type="dcterms:W3CDTF">2023-07-13T11:02:27Z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0x010100B3582FFBDECA414DA48AD44B32714F14030020EC2FEC6552084A90D74D9843033FBD</vt:lpwstr>
  </property>
  <property fmtid="{D5CDD505-2E9C-101B-9397-08002B2CF9AE}" pid="3" name="Temàtica Press">
    <vt:lpwstr>55;#Controlling|3a8225eb-92cd-4e9d-9bea-a2897f63bcb2</vt:lpwstr>
  </property>
  <property fmtid="{D5CDD505-2E9C-101B-9397-08002B2CF9AE}" pid="4" name="Tem_x00e0_tica">
    <vt:lpwstr/>
  </property>
  <property fmtid="{D5CDD505-2E9C-101B-9397-08002B2CF9AE}" pid="5" name="bb42a4b3e7794dbc9f0a03592e3e46f0">
    <vt:lpwstr/>
  </property>
  <property fmtid="{D5CDD505-2E9C-101B-9397-08002B2CF9AE}" pid="6" name="Subtemàtica Press">
    <vt:lpwstr>49;#TMB|8e339661-2085-41e6-bb0a-8c45f6f5dc0b</vt:lpwstr>
  </property>
  <property fmtid="{D5CDD505-2E9C-101B-9397-08002B2CF9AE}" pid="7" name="Tipus documental">
    <vt:lpwstr>40;#Doc. Informació Externa a CGPAI|e219352f-eade-4128-855f-924bab93c057</vt:lpwstr>
  </property>
  <property fmtid="{D5CDD505-2E9C-101B-9397-08002B2CF9AE}" pid="8" name="Temàtica">
    <vt:lpwstr/>
  </property>
</Properties>
</file>