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9. Estat Portal Transparència\03. Informació Econòmica\3.Pressupostos\03. Pressupostos per societats\"/>
    </mc:Choice>
  </mc:AlternateContent>
  <xr:revisionPtr revIDLastSave="0" documentId="13_ncr:1_{E4BD6BEA-D2C5-44ED-824E-A43724F54DD2}" xr6:coauthVersionLast="36" xr6:coauthVersionMax="47" xr10:uidLastSave="{00000000-0000-0000-0000-000000000000}"/>
  <bookViews>
    <workbookView xWindow="-120" yWindow="-120" windowWidth="29040" windowHeight="15840" activeTab="3" xr2:uid="{0E598642-22C9-4CCE-A26B-14A869AFCC7F}"/>
  </bookViews>
  <sheets>
    <sheet name="1T" sheetId="1" r:id="rId1"/>
    <sheet name="2T" sheetId="2" r:id="rId2"/>
    <sheet name="3T" sheetId="3" r:id="rId3"/>
    <sheet name="4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DAT1" localSheetId="2">#REF!</definedName>
    <definedName name="________DAT1" localSheetId="3">#REF!</definedName>
    <definedName name="________DAT1">#REF!</definedName>
    <definedName name="________DAT2" localSheetId="2">#REF!</definedName>
    <definedName name="________DAT2" localSheetId="3">#REF!</definedName>
    <definedName name="________DAT2">#REF!</definedName>
    <definedName name="________DAT3" localSheetId="2">#REF!</definedName>
    <definedName name="________DAT3" localSheetId="3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 localSheetId="2">#REF!</definedName>
    <definedName name="____DAT3" localSheetId="3">#REF!</definedName>
    <definedName name="____DAT3">#REF!</definedName>
    <definedName name="____DAT4" localSheetId="2">#REF!</definedName>
    <definedName name="____DAT4" localSheetId="3">#REF!</definedName>
    <definedName name="____DAT4">#REF!</definedName>
    <definedName name="____DAT5" localSheetId="2">#REF!</definedName>
    <definedName name="____DAT5" localSheetId="3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 localSheetId="2">#REF!</definedName>
    <definedName name="___DAT3" localSheetId="3">#REF!</definedName>
    <definedName name="___DAT3">#REF!</definedName>
    <definedName name="___DAT4" localSheetId="2">#REF!</definedName>
    <definedName name="___DAT4" localSheetId="3">#REF!</definedName>
    <definedName name="___DAT4">#REF!</definedName>
    <definedName name="___DAT5" localSheetId="2">#REF!</definedName>
    <definedName name="___DAT5" localSheetId="3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 localSheetId="2">[2]CRO!#REF!</definedName>
    <definedName name="___dfg6" localSheetId="3">[2]CRO!#REF!</definedName>
    <definedName name="___dfg6">[2]CRO!#REF!</definedName>
    <definedName name="___dfg7">[2]CRO!$E$7:$E$8</definedName>
    <definedName name="___dfg8">[2]CRO!$F$7:$F$8</definedName>
    <definedName name="___dfg9" localSheetId="2">[2]CRO!#REF!</definedName>
    <definedName name="___dfg9" localSheetId="3">[2]CRO!#REF!</definedName>
    <definedName name="___dfg9">[2]CRO!#REF!</definedName>
    <definedName name="___dgh2">[2]CRO!$A$7:$A$8</definedName>
    <definedName name="___poi1" localSheetId="2">[3]CRO!#REF!</definedName>
    <definedName name="___poi1" localSheetId="3">[3]CRO!#REF!</definedName>
    <definedName name="___poi1">[3]CRO!#REF!</definedName>
    <definedName name="___poi6" localSheetId="2">[3]CRO!#REF!</definedName>
    <definedName name="___poi6" localSheetId="3">[3]CRO!#REF!</definedName>
    <definedName name="___poi6">[3]CRO!#REF!</definedName>
    <definedName name="___poi9" localSheetId="2">[3]CRO!#REF!</definedName>
    <definedName name="___poi9" localSheetId="3">[3]CRO!#REF!</definedName>
    <definedName name="___poi9">[3]CRO!#REF!</definedName>
    <definedName name="___pol1" localSheetId="2">[4]CRO!#REF!</definedName>
    <definedName name="___pol1" localSheetId="3">[4]CRO!#REF!</definedName>
    <definedName name="___pol1">[4]CRO!#REF!</definedName>
    <definedName name="___pol6">[4]CRO!#REF!</definedName>
    <definedName name="___pol9">[4]CRO!#REF!</definedName>
    <definedName name="__DAT1" localSheetId="2">#REF!</definedName>
    <definedName name="__DAT1" localSheetId="3">#REF!</definedName>
    <definedName name="__DAT1">#REF!</definedName>
    <definedName name="__DAT10" localSheetId="2">#REF!</definedName>
    <definedName name="__DAT10" localSheetId="3">#REF!</definedName>
    <definedName name="__DAT10">#REF!</definedName>
    <definedName name="__DAT2" localSheetId="2">#REF!</definedName>
    <definedName name="__DAT2" localSheetId="3">#REF!</definedName>
    <definedName name="__DAT2">#REF!</definedName>
    <definedName name="__DAT2010" localSheetId="2">'[1]Convenio Marco TM con TMB'!#REF!</definedName>
    <definedName name="__DAT2010" localSheetId="3">'[1]Convenio Marco TM con TMB'!#REF!</definedName>
    <definedName name="__DAT2010">'[1]Convenio Marco TM con TMB'!#REF!</definedName>
    <definedName name="__DAT3" localSheetId="2">#REF!</definedName>
    <definedName name="__DAT3" localSheetId="3">#REF!</definedName>
    <definedName name="__DAT3">#REF!</definedName>
    <definedName name="__DAT4" localSheetId="2">#REF!</definedName>
    <definedName name="__DAT4" localSheetId="3">#REF!</definedName>
    <definedName name="__DAT4">#REF!</definedName>
    <definedName name="__DAT5" localSheetId="2">#REF!</definedName>
    <definedName name="__DAT5" localSheetId="3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 localSheetId="2">[2]CRO!#REF!</definedName>
    <definedName name="__dfg6" localSheetId="3">[2]CRO!#REF!</definedName>
    <definedName name="__dfg6">[2]CRO!#REF!</definedName>
    <definedName name="__dfg7">[2]CRO!$E$7:$E$8</definedName>
    <definedName name="__dfg8">[2]CRO!$F$7:$F$8</definedName>
    <definedName name="__dfg9" localSheetId="2">[2]CRO!#REF!</definedName>
    <definedName name="__dfg9" localSheetId="3">[2]CRO!#REF!</definedName>
    <definedName name="__dfg9">[2]CRO!#REF!</definedName>
    <definedName name="__dgh2">[2]CRO!$A$7:$A$8</definedName>
    <definedName name="__poi1" localSheetId="2">[3]CRO!#REF!</definedName>
    <definedName name="__poi1" localSheetId="3">[3]CRO!#REF!</definedName>
    <definedName name="__poi1">[3]CRO!#REF!</definedName>
    <definedName name="__poi6" localSheetId="2">[3]CRO!#REF!</definedName>
    <definedName name="__poi6" localSheetId="3">[3]CRO!#REF!</definedName>
    <definedName name="__poi6">[3]CRO!#REF!</definedName>
    <definedName name="__poi9" localSheetId="2">[3]CRO!#REF!</definedName>
    <definedName name="__poi9" localSheetId="3">[3]CRO!#REF!</definedName>
    <definedName name="__poi9">[3]CRO!#REF!</definedName>
    <definedName name="__pol1" localSheetId="2">[4]CRO!#REF!</definedName>
    <definedName name="__pol1" localSheetId="3">[4]CRO!#REF!</definedName>
    <definedName name="__pol1">[4]CRO!#REF!</definedName>
    <definedName name="__pol6">[4]CRO!#REF!</definedName>
    <definedName name="__pol9">[4]CRO!#REF!</definedName>
    <definedName name="_DAT1" localSheetId="2">#REF!</definedName>
    <definedName name="_DAT1" localSheetId="3">#REF!</definedName>
    <definedName name="_DAT1">#REF!</definedName>
    <definedName name="_DAT10" localSheetId="2">#REF!</definedName>
    <definedName name="_DAT10" localSheetId="3">#REF!</definedName>
    <definedName name="_DAT10">#REF!</definedName>
    <definedName name="_DAT2" localSheetId="2">#REF!</definedName>
    <definedName name="_DAT2" localSheetId="3">#REF!</definedName>
    <definedName name="_DAT2">#REF!</definedName>
    <definedName name="_DAT2010" localSheetId="2">'[1]Convenio Marco TM con TMB'!#REF!</definedName>
    <definedName name="_DAT2010" localSheetId="3">'[1]Convenio Marco TM con TMB'!#REF!</definedName>
    <definedName name="_DAT2010">'[1]Convenio Marco TM con TMB'!#REF!</definedName>
    <definedName name="_DAT3" localSheetId="2">#REF!</definedName>
    <definedName name="_DAT3" localSheetId="3">#REF!</definedName>
    <definedName name="_DAT3">#REF!</definedName>
    <definedName name="_DAT4" localSheetId="2">#REF!</definedName>
    <definedName name="_DAT4" localSheetId="3">#REF!</definedName>
    <definedName name="_DAT4">#REF!</definedName>
    <definedName name="_DAT5" localSheetId="2">#REF!</definedName>
    <definedName name="_DAT5" localSheetId="3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 localSheetId="2">[2]CRO!#REF!</definedName>
    <definedName name="_dfg6" localSheetId="3">[2]CRO!#REF!</definedName>
    <definedName name="_dfg6">[2]CRO!#REF!</definedName>
    <definedName name="_dfg7">[2]CRO!$E$7:$E$8</definedName>
    <definedName name="_dfg8">[2]CRO!$F$7:$F$8</definedName>
    <definedName name="_dfg9" localSheetId="2">[2]CRO!#REF!</definedName>
    <definedName name="_dfg9" localSheetId="3">[2]CRO!#REF!</definedName>
    <definedName name="_dfg9">[2]CRO!#REF!</definedName>
    <definedName name="_dgh2">[2]CRO!$A$7:$A$8</definedName>
    <definedName name="_poi1" localSheetId="2">[3]CRO!#REF!</definedName>
    <definedName name="_poi1" localSheetId="3">[3]CRO!#REF!</definedName>
    <definedName name="_poi1">[3]CRO!#REF!</definedName>
    <definedName name="_poi6" localSheetId="2">[3]CRO!#REF!</definedName>
    <definedName name="_poi6" localSheetId="3">[3]CRO!#REF!</definedName>
    <definedName name="_poi6">[3]CRO!#REF!</definedName>
    <definedName name="_poi9" localSheetId="2">[3]CRO!#REF!</definedName>
    <definedName name="_poi9" localSheetId="3">[3]CRO!#REF!</definedName>
    <definedName name="_poi9">[3]CRO!#REF!</definedName>
    <definedName name="_pol1" localSheetId="2">[4]CRO!#REF!</definedName>
    <definedName name="_pol1" localSheetId="3">[4]CRO!#REF!</definedName>
    <definedName name="_pol1">[4]CRO!#REF!</definedName>
    <definedName name="_pol6">[4]CRO!#REF!</definedName>
    <definedName name="_pol9">[4]CRO!#REF!</definedName>
    <definedName name="a" localSheetId="2">[5]CTARES2!#REF!,[5]CTARES2!#REF!,[5]CTARES2!#REF!</definedName>
    <definedName name="a" localSheetId="3">[5]CTARES2!#REF!,[5]CTARES2!#REF!,[5]CTARES2!#REF!</definedName>
    <definedName name="a">[5]CTARES2!#REF!,[5]CTARES2!#REF!,[5]CTARES2!#REF!</definedName>
    <definedName name="AAAAAAAAAAAAAAAA" localSheetId="2">[5]CTARES2!#REF!,[5]CTARES2!#REF!,[5]CTARES2!#REF!</definedName>
    <definedName name="AAAAAAAAAAAAAAAA" localSheetId="3">[5]CTARES2!#REF!,[5]CTARES2!#REF!,[5]CTARES2!#REF!</definedName>
    <definedName name="AAAAAAAAAAAAAAAA">[5]CTARES2!#REF!,[5]CTARES2!#REF!,[5]CTARES2!#REF!</definedName>
    <definedName name="ABC_X_RESUM" localSheetId="2">#REF!</definedName>
    <definedName name="ABC_X_RESUM" localSheetId="3">#REF!</definedName>
    <definedName name="ABC_X_RESUM">#REF!</definedName>
    <definedName name="ABREVADERO" localSheetId="2">[6]Comisiones!#REF!</definedName>
    <definedName name="ABREVADERO" localSheetId="3">[6]Comisiones!#REF!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 localSheetId="2">#REF!</definedName>
    <definedName name="AMORT_BEI2" localSheetId="3">#REF!</definedName>
    <definedName name="AMORT_BEI2">#REF!</definedName>
    <definedName name="AMORT_BEI3" localSheetId="2">#REF!</definedName>
    <definedName name="AMORT_BEI3" localSheetId="3">#REF!</definedName>
    <definedName name="AMORT_BEI3">#REF!</definedName>
    <definedName name="AMORT_BEI4" localSheetId="2">#REF!</definedName>
    <definedName name="AMORT_BEI4" localSheetId="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'2T'!$B$3:$I$39</definedName>
    <definedName name="_xlnm.Print_Area" localSheetId="2">'3T'!$B$3:$I$39</definedName>
    <definedName name="_xlnm.Print_Area" localSheetId="3">'4T'!$B$3:$I$39</definedName>
    <definedName name="asd">[2]CRO!$A$6:$D$6</definedName>
    <definedName name="b" localSheetId="2">[5]CTARES!#REF!,[5]CTARES!#REF!,[5]CTARES!#REF!,[5]CTARES!#REF!,[5]CTARES!#REF!,[5]CTARES!#REF!,[5]CTARES!#REF!,[5]CTARES!#REF!,[5]CTARES!#REF!,[5]CTARES!#REF!,[5]CTARES!#REF!,[5]CTARES!#REF!,[5]CTARES!#REF!</definedName>
    <definedName name="b" localSheetId="3">[5]CTARES!#REF!,[5]CTARES!#REF!,[5]CTARES!#REF!,[5]CTARES!#REF!,[5]CTARES!#REF!,[5]CTARES!#REF!,[5]CTARES!#REF!,[5]CTARES!#REF!,[5]CTARES!#REF!,[5]CTARES!#REF!,[5]CTARES!#REF!,[5]CTARES!#REF!,[5]CTARES!#REF!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 localSheetId="2">#REF!</definedName>
    <definedName name="BBVA" localSheetId="3">#REF!</definedName>
    <definedName name="BBVA">#REF!</definedName>
    <definedName name="COCHERAS_ESPERADAS">[9]Control!$C$11</definedName>
    <definedName name="DATA1" localSheetId="2">#REF!</definedName>
    <definedName name="DATA1" localSheetId="3">#REF!</definedName>
    <definedName name="DATA1">#REF!</definedName>
    <definedName name="DATA10" localSheetId="2">#REF!</definedName>
    <definedName name="DATA10" localSheetId="3">#REF!</definedName>
    <definedName name="DATA10">#REF!</definedName>
    <definedName name="DATA11">[10]Hoja1!$L$3:$L$45</definedName>
    <definedName name="DATA111" localSheetId="2">[11]CRO!#REF!</definedName>
    <definedName name="DATA111" localSheetId="3">[11]CRO!#REF!</definedName>
    <definedName name="DATA111">[11]CRO!#REF!</definedName>
    <definedName name="DATA12" localSheetId="2">#REF!</definedName>
    <definedName name="DATA12" localSheetId="3">#REF!</definedName>
    <definedName name="DATA12">#REF!</definedName>
    <definedName name="DATA13" localSheetId="2">#REF!</definedName>
    <definedName name="DATA13" localSheetId="3">#REF!</definedName>
    <definedName name="DATA13">#REF!</definedName>
    <definedName name="DATA14" localSheetId="2">#REF!</definedName>
    <definedName name="DATA14" localSheetId="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 localSheetId="2">#REF!</definedName>
    <definedName name="DATA2" localSheetId="3">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 localSheetId="2">#REF!</definedName>
    <definedName name="DATA3" localSheetId="3">#REF!</definedName>
    <definedName name="DATA3">#REF!</definedName>
    <definedName name="DATA4" localSheetId="2">#REF!</definedName>
    <definedName name="DATA4" localSheetId="3">#REF!</definedName>
    <definedName name="DATA4">#REF!</definedName>
    <definedName name="DATA5" localSheetId="2">#REF!</definedName>
    <definedName name="DATA5" localSheetId="3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 localSheetId="2">#REF!</definedName>
    <definedName name="DATA7" localSheetId="3">#REF!</definedName>
    <definedName name="DATA7">#REF!</definedName>
    <definedName name="DATA8" localSheetId="2">#REF!</definedName>
    <definedName name="DATA8" localSheetId="3">#REF!</definedName>
    <definedName name="DATA8">#REF!</definedName>
    <definedName name="DATA9" localSheetId="2">#REF!</definedName>
    <definedName name="DATA9" localSheetId="3">#REF!</definedName>
    <definedName name="DATA9">#REF!</definedName>
    <definedName name="data90" localSheetId="2">[12]CRO!#REF!</definedName>
    <definedName name="data90" localSheetId="3">[12]CRO!#REF!</definedName>
    <definedName name="data90">[12]CRO!#REF!</definedName>
    <definedName name="data99" localSheetId="2">[14]CRO!#REF!</definedName>
    <definedName name="data99" localSheetId="3">[14]CRO!#REF!</definedName>
    <definedName name="data99">[14]CRO!#REF!</definedName>
    <definedName name="DATA999" localSheetId="2">[11]CRO!#REF!</definedName>
    <definedName name="DATA999" localSheetId="3">[11]CRO!#REF!</definedName>
    <definedName name="DATA999">[11]CRO!#REF!</definedName>
    <definedName name="Detalle_Estudios" localSheetId="2">#REF!</definedName>
    <definedName name="Detalle_Estudios" localSheetId="3">#REF!</definedName>
    <definedName name="Detalle_Estudios">#REF!</definedName>
    <definedName name="DF_GRID_1" localSheetId="2">#REF!</definedName>
    <definedName name="DF_GRID_1" localSheetId="3">#REF!</definedName>
    <definedName name="DF_GRID_1">#REF!</definedName>
    <definedName name="DF_NAVPANEL_13" localSheetId="2">#REF!</definedName>
    <definedName name="DF_NAVPANEL_13" localSheetId="3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 localSheetId="2">[15]DIR_1!#REF!</definedName>
    <definedName name="DIR_2" localSheetId="3">[15]DIR_1!#REF!</definedName>
    <definedName name="DIR_2">[15]DIR_1!#REF!</definedName>
    <definedName name="DIR_3" localSheetId="2">[15]DIR_1!#REF!</definedName>
    <definedName name="DIR_3" localSheetId="3">[15]DIR_1!#REF!</definedName>
    <definedName name="DIR_3">[15]DIR_1!#REF!</definedName>
    <definedName name="DIR_4" localSheetId="2">[15]DIR_1!#REF!</definedName>
    <definedName name="DIR_4" localSheetId="3">[15]DIR_1!#REF!</definedName>
    <definedName name="DIR_4">[15]DIR_1!#REF!</definedName>
    <definedName name="DISP_BEI2" localSheetId="2">#REF!</definedName>
    <definedName name="DISP_BEI2" localSheetId="3">#REF!</definedName>
    <definedName name="DISP_BEI2">#REF!</definedName>
    <definedName name="DISP_BEI3" localSheetId="2">#REF!</definedName>
    <definedName name="DISP_BEI3" localSheetId="3">#REF!</definedName>
    <definedName name="DISP_BEI3">#REF!</definedName>
    <definedName name="DISP_BEI4" localSheetId="2">#REF!</definedName>
    <definedName name="DISP_BEI4" localSheetId="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 localSheetId="2">#REF!</definedName>
    <definedName name="enero" localSheetId="3">#REF!</definedName>
    <definedName name="enero">#REF!</definedName>
    <definedName name="EOAF">[17]Hoja1!#REF!</definedName>
    <definedName name="Explotació" localSheetId="2">#REF!</definedName>
    <definedName name="Explotació" localSheetId="3">#REF!</definedName>
    <definedName name="Explotació">#REF!</definedName>
    <definedName name="Explotaciómb" localSheetId="2">#REF!</definedName>
    <definedName name="Explotaciómb" localSheetId="3">#REF!</definedName>
    <definedName name="Explotaciómb">#REF!</definedName>
    <definedName name="Explotaciótb" localSheetId="2">#REF!</definedName>
    <definedName name="Explotaciótb" localSheetId="3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 localSheetId="2">'[19]PREFITXA - CONJUNT'!#REF!</definedName>
    <definedName name="FF" localSheetId="3">'[19]PREFITXA - CONJUNT'!#REF!</definedName>
    <definedName name="FF">'[19]PREFITXA - CONJUNT'!#REF!</definedName>
    <definedName name="Final" localSheetId="2">#REF!</definedName>
    <definedName name="Final" localSheetId="3">#REF!</definedName>
    <definedName name="Final">#REF!</definedName>
    <definedName name="Finalmb" localSheetId="2">#REF!</definedName>
    <definedName name="Finalmb" localSheetId="3">#REF!</definedName>
    <definedName name="Finalmb">#REF!</definedName>
    <definedName name="Finaltb" localSheetId="2">#REF!</definedName>
    <definedName name="Finaltb" localSheetId="3">#REF!</definedName>
    <definedName name="Finaltb">#REF!</definedName>
    <definedName name="Finaltmb">#REF!</definedName>
    <definedName name="FM">'[19]PREFITXA - CONJUNT'!#REF!</definedName>
    <definedName name="Gastos_Estudis" localSheetId="2">#REF!</definedName>
    <definedName name="Gastos_Estudis" localSheetId="3">#REF!</definedName>
    <definedName name="Gastos_Estudis">#REF!</definedName>
    <definedName name="H_2">[15]INGRES!#REF!</definedName>
    <definedName name="H_5">[15]DESPESA2!#REF!</definedName>
    <definedName name="Hipotesis" localSheetId="2">#REF!</definedName>
    <definedName name="Hipotesis" localSheetId="3">#REF!</definedName>
    <definedName name="Hipotesis">#REF!</definedName>
    <definedName name="hitos" localSheetId="2">#REF!</definedName>
    <definedName name="hitos" localSheetId="3">#REF!</definedName>
    <definedName name="hitos">#REF!</definedName>
    <definedName name="Hoja_1" localSheetId="2">#REF!</definedName>
    <definedName name="Hoja_1" localSheetId="3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 localSheetId="2">#REF!</definedName>
    <definedName name="INT_BEI2" localSheetId="3">#REF!</definedName>
    <definedName name="INT_BEI2">#REF!</definedName>
    <definedName name="INT_BEI3" localSheetId="2">#REF!</definedName>
    <definedName name="INT_BEI3" localSheetId="3">#REF!</definedName>
    <definedName name="INT_BEI3">#REF!</definedName>
    <definedName name="INT_BEI4" localSheetId="2">#REF!</definedName>
    <definedName name="INT_BEI4" localSheetId="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 localSheetId="2">'[8]hitos+carencia'!#REF!</definedName>
    <definedName name="Intereses" localSheetId="3">'[8]hitos+carencia'!#REF!</definedName>
    <definedName name="Intereses">'[8]hitos+carencia'!#REF!</definedName>
    <definedName name="Inversiones" localSheetId="2">#REF!</definedName>
    <definedName name="Inversiones" localSheetId="3">#REF!</definedName>
    <definedName name="Inversiones">#REF!</definedName>
    <definedName name="io" localSheetId="2">#REF!</definedName>
    <definedName name="io" localSheetId="3">#REF!</definedName>
    <definedName name="io">#REF!</definedName>
    <definedName name="j" localSheetId="2">#REF!</definedName>
    <definedName name="j" localSheetId="3">#REF!</definedName>
    <definedName name="j">#REF!</definedName>
    <definedName name="kk" localSheetId="2" hidden="1">{#N/A,#N/A,FALSE,"ORDRE"}</definedName>
    <definedName name="kk" localSheetId="3" hidden="1">{#N/A,#N/A,FALSE,"ORDRE"}</definedName>
    <definedName name="kk" hidden="1">{#N/A,#N/A,FALSE,"ORDRE"}</definedName>
    <definedName name="kk_1" localSheetId="2" hidden="1">{#N/A,#N/A,FALSE,"ORDRE"}</definedName>
    <definedName name="kk_1" localSheetId="3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 localSheetId="2">#REF!</definedName>
    <definedName name="nper" localSheetId="3">#REF!</definedName>
    <definedName name="nper">#REF!</definedName>
    <definedName name="ñ">'[8]hitos+carencia'!#REF!</definedName>
    <definedName name="o" localSheetId="2">#REF!</definedName>
    <definedName name="o" localSheetId="3">#REF!</definedName>
    <definedName name="o">#REF!</definedName>
    <definedName name="Obsc">'[21]DETALL-2015'!$AE$5:$AE$11</definedName>
    <definedName name="OLA" localSheetId="2">[6]Comisiones!#REF!</definedName>
    <definedName name="OLA" localSheetId="3">[6]Comisiones!#REF!</definedName>
    <definedName name="OLA">[6]Comisiones!#REF!</definedName>
    <definedName name="oleole" localSheetId="2">#REF!</definedName>
    <definedName name="oleole" localSheetId="3">#REF!</definedName>
    <definedName name="oleole">#REF!</definedName>
    <definedName name="Plantilla" localSheetId="2">#REF!</definedName>
    <definedName name="Plantilla" localSheetId="3">#REF!</definedName>
    <definedName name="Plantilla">#REF!</definedName>
    <definedName name="q" localSheetId="2">#REF!</definedName>
    <definedName name="q" localSheetId="3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localSheetId="2" hidden="1">{#N/A,#N/A,FALSE,"ORDRE"}</definedName>
    <definedName name="qq" localSheetId="3" hidden="1">{#N/A,#N/A,FALSE,"ORDRE"}</definedName>
    <definedName name="qq" hidden="1">{#N/A,#N/A,FALSE,"ORDRE"}</definedName>
    <definedName name="qq_1" localSheetId="2" hidden="1">{#N/A,#N/A,FALSE,"ORDRE"}</definedName>
    <definedName name="qq_1" localSheetId="3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 localSheetId="2">#REF!</definedName>
    <definedName name="ra" localSheetId="3">#REF!</definedName>
    <definedName name="ra">#REF!</definedName>
    <definedName name="RANGO20">'[8]Entradas+Pago  trenes'!$13:$59</definedName>
    <definedName name="RANGO2122">'[8]Entradas+Pago  trenes'!$65:$111</definedName>
    <definedName name="rat" localSheetId="2">#REF!</definedName>
    <definedName name="rat" localSheetId="3">#REF!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 localSheetId="2">#REF!</definedName>
    <definedName name="SAPCrosstab2" localSheetId="3">#REF!</definedName>
    <definedName name="SAPCrosstab2">#REF!</definedName>
    <definedName name="SAPCrosstab4" localSheetId="2">#REF!</definedName>
    <definedName name="SAPCrosstab4" localSheetId="3">#REF!</definedName>
    <definedName name="SAPCrosstab4">#REF!</definedName>
    <definedName name="SAPFdd7" localSheetId="2">#REF!</definedName>
    <definedName name="SAPFdd7" localSheetId="3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 localSheetId="2">[16]MB!#REF!</definedName>
    <definedName name="t" localSheetId="3">[16]MB!#REF!</definedName>
    <definedName name="t">[16]MB!#REF!</definedName>
    <definedName name="tasa" localSheetId="2">#REF!</definedName>
    <definedName name="tasa" localSheetId="3">#REF!</definedName>
    <definedName name="tasa">#REF!</definedName>
    <definedName name="TEST0" localSheetId="2">#REF!</definedName>
    <definedName name="TEST0" localSheetId="3">#REF!</definedName>
    <definedName name="TEST0">#REF!</definedName>
    <definedName name="TEST1" localSheetId="2">#REF!</definedName>
    <definedName name="TEST1" localSheetId="3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 localSheetId="2">'[23]Llista Gas-Oil'!#REF!</definedName>
    <definedName name="TEST13" localSheetId="3">'[23]Llista Gas-Oil'!#REF!</definedName>
    <definedName name="TEST13">'[23]Llista Gas-Oil'!#REF!</definedName>
    <definedName name="TEST14" localSheetId="2">'[23]Llista Gas-Oil'!#REF!</definedName>
    <definedName name="TEST14" localSheetId="3">'[23]Llista Gas-Oil'!#REF!</definedName>
    <definedName name="TEST14">'[23]Llista Gas-Oil'!#REF!</definedName>
    <definedName name="TEST15" localSheetId="2">#REF!</definedName>
    <definedName name="TEST15" localSheetId="3">#REF!</definedName>
    <definedName name="TEST15">#REF!</definedName>
    <definedName name="TEST16" localSheetId="2">#REF!</definedName>
    <definedName name="TEST16" localSheetId="3">#REF!</definedName>
    <definedName name="TEST16">#REF!</definedName>
    <definedName name="TEST17" localSheetId="2">#REF!</definedName>
    <definedName name="TEST17" localSheetId="3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 localSheetId="2">#REF!</definedName>
    <definedName name="ValorPresente" localSheetId="3">#REF!</definedName>
    <definedName name="ValorPresente">#REF!</definedName>
    <definedName name="VTOS_BANKINTER">[8]Bankinter!$B:$B</definedName>
    <definedName name="VTOS_BEI1">'[8]BEI 1'!$B:$B</definedName>
    <definedName name="VTOS_BEI2" localSheetId="2">#REF!</definedName>
    <definedName name="VTOS_BEI2" localSheetId="3">#REF!</definedName>
    <definedName name="VTOS_BEI2">#REF!</definedName>
    <definedName name="VTOS_BEI3" localSheetId="2">#REF!</definedName>
    <definedName name="VTOS_BEI3" localSheetId="3">#REF!</definedName>
    <definedName name="VTOS_BEI3">#REF!</definedName>
    <definedName name="VTOS_BEI4" localSheetId="2">#REF!</definedName>
    <definedName name="VTOS_BEI4" localSheetId="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localSheetId="2" hidden="1">{#N/A,#N/A,FALSE,"ORDRE"}</definedName>
    <definedName name="wrn.prueba." localSheetId="3" hidden="1">{#N/A,#N/A,FALSE,"ORDRE"}</definedName>
    <definedName name="wrn.prueba." hidden="1">{#N/A,#N/A,FALSE,"ORDRE"}</definedName>
    <definedName name="wrn.prueba._1" localSheetId="2" hidden="1">{#N/A,#N/A,FALSE,"ORDRE"}</definedName>
    <definedName name="wrn.prueba._1" localSheetId="3" hidden="1">{#N/A,#N/A,FALSE,"ORDRE"}</definedName>
    <definedName name="wrn.prueba._1" hidden="1">{#N/A,#N/A,FALSE,"ORDRE"}</definedName>
    <definedName name="wrn.prueba2" localSheetId="2" hidden="1">{#N/A,#N/A,FALSE,"ORDRE"}</definedName>
    <definedName name="wrn.prueba2" localSheetId="3" hidden="1">{#N/A,#N/A,FALSE,"ORDRE"}</definedName>
    <definedName name="wrn.prueba2" hidden="1">{#N/A,#N/A,FALSE,"ORDRE"}</definedName>
    <definedName name="wrn.prueba2_1" localSheetId="2" hidden="1">{#N/A,#N/A,FALSE,"ORDRE"}</definedName>
    <definedName name="wrn.prueba2_1" localSheetId="3" hidden="1">{#N/A,#N/A,FALSE,"ORDRE"}</definedName>
    <definedName name="wrn.prueba2_1" hidden="1">{#N/A,#N/A,FALSE,"ORDRE"}</definedName>
    <definedName name="xx" localSheetId="2">#REF!</definedName>
    <definedName name="xx" localSheetId="3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H39" i="4"/>
  <c r="B4" i="2"/>
  <c r="F39" i="1"/>
  <c r="H39" i="1"/>
  <c r="D39" i="1"/>
  <c r="F41" i="1"/>
  <c r="D41" i="1"/>
  <c r="F21" i="1"/>
  <c r="D21" i="1"/>
  <c r="F14" i="1"/>
  <c r="F23" i="1"/>
  <c r="F27" i="1"/>
  <c r="F32" i="1"/>
  <c r="F11" i="1"/>
  <c r="D11" i="1"/>
  <c r="D14" i="1"/>
  <c r="D23" i="1"/>
  <c r="D27" i="1"/>
  <c r="D32" i="1"/>
  <c r="H41" i="1"/>
  <c r="H35" i="1"/>
  <c r="H34" i="1"/>
  <c r="H30" i="1"/>
  <c r="H29" i="1"/>
  <c r="H25" i="1"/>
  <c r="D37" i="1"/>
  <c r="D43" i="1"/>
  <c r="H20" i="1"/>
  <c r="H19" i="1"/>
  <c r="H18" i="1"/>
  <c r="H17" i="1"/>
  <c r="H13" i="1"/>
  <c r="H12" i="1"/>
  <c r="H14" i="1"/>
  <c r="H10" i="1"/>
  <c r="H9" i="1"/>
  <c r="H8" i="1"/>
  <c r="H21" i="1"/>
  <c r="H11" i="1"/>
  <c r="H16" i="1"/>
  <c r="H23" i="1"/>
  <c r="H27" i="1"/>
  <c r="F37" i="1"/>
  <c r="H32" i="1"/>
  <c r="H37" i="1"/>
  <c r="F43" i="1"/>
  <c r="H43" i="1"/>
</calcChain>
</file>

<file path=xl/sharedStrings.xml><?xml version="1.0" encoding="utf-8"?>
<sst xmlns="http://schemas.openxmlformats.org/spreadsheetml/2006/main" count="117" uniqueCount="35">
  <si>
    <t>TMB</t>
  </si>
  <si>
    <t>(En milers d'euros)</t>
  </si>
  <si>
    <t>Vendes Brutes</t>
  </si>
  <si>
    <t>Comissions i Ràpels</t>
  </si>
  <si>
    <t>Bossa ATM</t>
  </si>
  <si>
    <t>Vendes netes</t>
  </si>
  <si>
    <t>Ingressos Accessoris a l'explotació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</si>
  <si>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</si>
  <si>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</si>
  <si>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</si>
  <si>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</si>
  <si>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</si>
  <si>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</si>
  <si>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</si>
  <si>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</si>
  <si>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</si>
  <si>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</si>
  <si>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</si>
  <si>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</si>
  <si>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</si>
  <si>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</si>
  <si>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</si>
  <si>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</si>
  <si>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Pla de Millora</t>
  </si>
  <si>
    <t>TOTAL NECESSITATS A SUBVENCIONAR</t>
  </si>
  <si>
    <t>Pressupost 2023</t>
  </si>
  <si>
    <t>Real 2023</t>
  </si>
  <si>
    <t>Dif. Real'23 / PPOST'23</t>
  </si>
  <si>
    <t>COMPTE DE RESULTATS MARÇ 2023</t>
  </si>
  <si>
    <t>Inversions Totals</t>
  </si>
  <si>
    <r>
      <t>Serveis Exteriors</t>
    </r>
    <r>
      <rPr>
        <b/>
        <i/>
        <sz val="11"/>
        <rFont val="Trebuchet MS"/>
        <family val="2"/>
      </rPr>
      <t xml:space="preserve"> </t>
    </r>
  </si>
  <si>
    <t>Tributs, Provisions i Altres</t>
  </si>
  <si>
    <t>COMPTE DE RESULTATS SETEMBRE 2023</t>
  </si>
  <si>
    <t>COMPTE DE RESULTATS DESEMBRE 2023</t>
  </si>
  <si>
    <t>Inversions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</si>
</sst>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name val="Trebuchet MS"/>
      <family val="2"/>
    </font>
    <font>
      <sz val="11"/>
      <color rgb="FFFF0000"/>
      <name val="Trebuchet MS"/>
      <family val="2"/>
    </font>
    <font>
      <b/>
      <i/>
      <sz val="11"/>
      <color rgb="FFFF0000"/>
      <name val="Trebuchet MS"/>
      <family val="2"/>
    </font>
    <font>
      <b/>
      <sz val="11"/>
      <color theme="0"/>
      <name val="Trebuchet MS"/>
      <family val="2"/>
    </font>
    <font>
      <b/>
      <sz val="11"/>
      <color rgb="FFFF0000"/>
      <name val="Trebuchet MS"/>
      <family val="2"/>
    </font>
    <font>
      <sz val="11"/>
      <color rgb="FFFFC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</cellStyleXfs>
  <cellXfs count="105">
    <xf numFmtId="0" fontId="0" fillId="0" borderId="0" xfId="0"/>
    <xf numFmtId="0" fontId="2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2" xfId="3" applyFont="1" applyBorder="1" applyAlignment="1">
      <alignment vertical="center"/>
    </xf>
    <xf numFmtId="0" fontId="3" fillId="0" borderId="0" xfId="2" applyFont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0" fontId="5" fillId="0" borderId="6" xfId="3" applyFont="1" applyBorder="1" applyAlignment="1">
      <alignment vertical="center"/>
    </xf>
    <xf numFmtId="3" fontId="5" fillId="0" borderId="7" xfId="3" applyNumberFormat="1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3" fontId="6" fillId="0" borderId="9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6" fillId="3" borderId="11" xfId="3" applyFont="1" applyFill="1" applyBorder="1" applyAlignment="1">
      <alignment vertical="center"/>
    </xf>
    <xf numFmtId="3" fontId="6" fillId="3" borderId="12" xfId="3" applyNumberFormat="1" applyFont="1" applyFill="1" applyBorder="1" applyAlignment="1">
      <alignment vertical="center"/>
    </xf>
    <xf numFmtId="0" fontId="5" fillId="0" borderId="13" xfId="3" applyFont="1" applyBorder="1" applyAlignment="1">
      <alignment vertical="center"/>
    </xf>
    <xf numFmtId="3" fontId="5" fillId="0" borderId="7" xfId="3" applyNumberFormat="1" applyFont="1" applyBorder="1" applyAlignment="1">
      <alignment vertical="center"/>
    </xf>
    <xf numFmtId="0" fontId="6" fillId="2" borderId="11" xfId="3" applyFont="1" applyFill="1" applyBorder="1" applyAlignment="1">
      <alignment vertical="center"/>
    </xf>
    <xf numFmtId="3" fontId="6" fillId="2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6" fillId="4" borderId="11" xfId="3" applyFont="1" applyFill="1" applyBorder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11" xfId="3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0" fontId="5" fillId="0" borderId="8" xfId="3" applyFont="1" applyFill="1" applyBorder="1" applyAlignment="1">
      <alignment vertical="center"/>
    </xf>
    <xf numFmtId="3" fontId="5" fillId="0" borderId="14" xfId="3" applyNumberFormat="1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3" fontId="5" fillId="0" borderId="15" xfId="3" applyNumberFormat="1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6" fillId="5" borderId="11" xfId="3" applyFont="1" applyFill="1" applyBorder="1" applyAlignment="1">
      <alignment vertical="center"/>
    </xf>
    <xf numFmtId="3" fontId="6" fillId="5" borderId="1" xfId="3" applyNumberFormat="1" applyFont="1" applyFill="1" applyBorder="1" applyAlignment="1">
      <alignment vertical="center"/>
    </xf>
    <xf numFmtId="0" fontId="5" fillId="0" borderId="8" xfId="3" applyFont="1" applyBorder="1" applyAlignment="1">
      <alignment vertical="center"/>
    </xf>
    <xf numFmtId="3" fontId="5" fillId="0" borderId="14" xfId="4" applyNumberFormat="1" applyFont="1" applyFill="1" applyBorder="1" applyAlignment="1">
      <alignment vertical="center"/>
    </xf>
    <xf numFmtId="3" fontId="5" fillId="0" borderId="15" xfId="4" applyNumberFormat="1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3" fontId="3" fillId="0" borderId="0" xfId="2" applyNumberFormat="1" applyFont="1" applyFill="1" applyAlignment="1">
      <alignment vertical="center"/>
    </xf>
    <xf numFmtId="0" fontId="6" fillId="6" borderId="11" xfId="3" applyFont="1" applyFill="1" applyBorder="1" applyAlignment="1">
      <alignment vertical="center" wrapText="1"/>
    </xf>
    <xf numFmtId="3" fontId="6" fillId="6" borderId="1" xfId="4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" fontId="6" fillId="0" borderId="0" xfId="3" applyNumberFormat="1" applyFont="1" applyAlignment="1">
      <alignment vertical="center"/>
    </xf>
    <xf numFmtId="3" fontId="5" fillId="0" borderId="14" xfId="3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3" fontId="5" fillId="0" borderId="14" xfId="4" applyNumberFormat="1" applyFont="1" applyBorder="1" applyAlignment="1">
      <alignment vertical="center"/>
    </xf>
    <xf numFmtId="3" fontId="5" fillId="0" borderId="15" xfId="4" applyNumberFormat="1" applyFont="1" applyBorder="1" applyAlignment="1">
      <alignment vertical="center"/>
    </xf>
    <xf numFmtId="0" fontId="6" fillId="0" borderId="11" xfId="3" applyFont="1" applyFill="1" applyBorder="1" applyAlignment="1">
      <alignment vertical="center"/>
    </xf>
    <xf numFmtId="3" fontId="6" fillId="0" borderId="1" xfId="4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5" fillId="0" borderId="16" xfId="3" applyFont="1" applyBorder="1" applyAlignment="1">
      <alignment vertical="center"/>
    </xf>
    <xf numFmtId="3" fontId="5" fillId="0" borderId="17" xfId="3" applyNumberFormat="1" applyFont="1" applyBorder="1" applyAlignment="1">
      <alignment vertical="center"/>
    </xf>
    <xf numFmtId="0" fontId="3" fillId="0" borderId="0" xfId="0" applyFont="1"/>
    <xf numFmtId="4" fontId="3" fillId="0" borderId="0" xfId="2" applyNumberFormat="1" applyFont="1" applyAlignment="1">
      <alignment vertical="center"/>
    </xf>
    <xf numFmtId="0" fontId="3" fillId="0" borderId="0" xfId="2" applyFont="1" applyAlignment="1">
      <alignment horizontal="justify" vertical="center"/>
    </xf>
    <xf numFmtId="10" fontId="3" fillId="0" borderId="0" xfId="1" applyNumberFormat="1" applyFont="1" applyAlignment="1">
      <alignment vertical="center"/>
    </xf>
    <xf numFmtId="3" fontId="6" fillId="2" borderId="1" xfId="3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justify" vertical="center"/>
    </xf>
    <xf numFmtId="0" fontId="9" fillId="0" borderId="0" xfId="4" applyFont="1" applyAlignment="1">
      <alignment horizontal="justify" vertical="center"/>
    </xf>
    <xf numFmtId="3" fontId="10" fillId="0" borderId="0" xfId="2" applyNumberFormat="1" applyFont="1" applyAlignment="1">
      <alignment horizontal="justify" vertical="center"/>
    </xf>
    <xf numFmtId="3" fontId="9" fillId="0" borderId="0" xfId="2" applyNumberFormat="1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0" fontId="9" fillId="0" borderId="0" xfId="2" applyFont="1" applyAlignment="1">
      <alignment horizontal="justify" vertical="center" wrapText="1"/>
    </xf>
    <xf numFmtId="0" fontId="5" fillId="0" borderId="0" xfId="2" applyFont="1" applyAlignment="1">
      <alignment horizontal="justify" vertical="center" wrapText="1"/>
    </xf>
    <xf numFmtId="0" fontId="9" fillId="0" borderId="0" xfId="2" applyFont="1" applyAlignment="1">
      <alignment horizontal="justify" vertical="center"/>
    </xf>
    <xf numFmtId="3" fontId="5" fillId="0" borderId="0" xfId="2" applyNumberFormat="1" applyFont="1" applyAlignment="1">
      <alignment horizontal="justify" vertical="center"/>
    </xf>
    <xf numFmtId="4" fontId="5" fillId="0" borderId="0" xfId="2" applyNumberFormat="1" applyFont="1" applyAlignment="1">
      <alignment horizontal="justify" vertical="center"/>
    </xf>
    <xf numFmtId="4" fontId="6" fillId="0" borderId="0" xfId="4" applyNumberFormat="1" applyFont="1" applyAlignment="1">
      <alignment horizontal="left" vertical="center" wrapText="1"/>
    </xf>
    <xf numFmtId="3" fontId="3" fillId="0" borderId="0" xfId="2" applyNumberFormat="1" applyFont="1" applyAlignment="1">
      <alignment horizontal="justify" vertical="center"/>
    </xf>
    <xf numFmtId="0" fontId="3" fillId="0" borderId="0" xfId="4" applyFont="1" applyAlignment="1">
      <alignment vertical="center"/>
    </xf>
    <xf numFmtId="0" fontId="1" fillId="0" borderId="0" xfId="0" applyFont="1"/>
    <xf numFmtId="4" fontId="6" fillId="0" borderId="0" xfId="4" applyNumberFormat="1" applyFont="1" applyFill="1" applyAlignment="1">
      <alignment horizontal="left" vertical="center" wrapText="1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4" fontId="6" fillId="0" borderId="0" xfId="5" applyNumberFormat="1" applyFont="1" applyFill="1" applyBorder="1" applyAlignment="1">
      <alignment horizontal="left" vertical="center" wrapText="1"/>
    </xf>
    <xf numFmtId="0" fontId="11" fillId="7" borderId="1" xfId="3" applyFont="1" applyFill="1" applyBorder="1" applyAlignment="1">
      <alignment vertical="center"/>
    </xf>
    <xf numFmtId="3" fontId="11" fillId="7" borderId="1" xfId="3" applyNumberFormat="1" applyFont="1" applyFill="1" applyBorder="1" applyAlignment="1">
      <alignment vertical="center"/>
    </xf>
    <xf numFmtId="3" fontId="6" fillId="0" borderId="1" xfId="3" applyNumberFormat="1" applyFont="1" applyFill="1" applyBorder="1" applyAlignment="1">
      <alignment vertical="center"/>
    </xf>
    <xf numFmtId="0" fontId="9" fillId="0" borderId="0" xfId="2" applyFont="1" applyFill="1" applyAlignment="1">
      <alignment horizontal="justify" vertical="center"/>
    </xf>
    <xf numFmtId="0" fontId="3" fillId="0" borderId="0" xfId="2" applyFont="1" applyAlignment="1">
      <alignment horizontal="left" vertical="center"/>
    </xf>
    <xf numFmtId="10" fontId="3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3" fontId="3" fillId="0" borderId="0" xfId="2" applyNumberFormat="1" applyFont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0" xfId="2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3" fontId="10" fillId="0" borderId="0" xfId="2" applyNumberFormat="1" applyFont="1" applyAlignment="1">
      <alignment horizontal="left" vertical="center"/>
    </xf>
    <xf numFmtId="3" fontId="9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3" fontId="13" fillId="0" borderId="0" xfId="2" applyNumberFormat="1" applyFont="1" applyAlignment="1">
      <alignment horizontal="left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3" fontId="12" fillId="0" borderId="0" xfId="2" applyNumberFormat="1" applyFont="1" applyAlignment="1">
      <alignment horizontal="left" vertical="center"/>
    </xf>
    <xf numFmtId="4" fontId="5" fillId="0" borderId="0" xfId="2" applyNumberFormat="1" applyFont="1" applyAlignment="1">
      <alignment horizontal="left" vertical="center"/>
    </xf>
    <xf numFmtId="3" fontId="9" fillId="0" borderId="0" xfId="2" applyNumberFormat="1" applyFont="1" applyAlignment="1">
      <alignment horizontal="left" vertical="center" wrapText="1"/>
    </xf>
    <xf numFmtId="0" fontId="5" fillId="0" borderId="0" xfId="2" applyFont="1" applyAlignment="1">
      <alignment vertical="center"/>
    </xf>
    <xf numFmtId="3" fontId="5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Fill="1" applyAlignment="1">
      <alignment vertical="center"/>
    </xf>
  </cellXfs>
  <cellStyles count="6">
    <cellStyle name="Normal" xfId="0" builtinId="0"/>
    <cellStyle name="Normal 10 2 2" xfId="2" xr:uid="{C133CC17-519A-464F-8FCA-7FA888B89A94}"/>
    <cellStyle name="Normal 10 2 4 5" xfId="5" xr:uid="{248F73F9-33C6-4844-A80C-7337E88ACF95}"/>
    <cellStyle name="Normal 2 2 2" xfId="4" xr:uid="{AE7C8D0B-462C-4130-B8D4-5435DFC4EF44}"/>
    <cellStyle name="Normal 6 2 3 9" xfId="3" xr:uid="{E3C6943D-CE89-4077-A4E5-3CFC26720E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0</xdr:row>
      <xdr:rowOff>200025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5FF1D4C3-D732-4702-B088-2DDDA5ACF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141817</xdr:colOff>
      <xdr:row>1</xdr:row>
      <xdr:rowOff>62441</xdr:rowOff>
    </xdr:from>
    <xdr:ext cx="657225" cy="651933"/>
    <xdr:pic>
      <xdr:nvPicPr>
        <xdr:cNvPr id="2" name="1 Imagen">
          <a:extLst>
            <a:ext uri="{FF2B5EF4-FFF2-40B4-BE49-F238E27FC236}">
              <a16:creationId xmlns:a16="http://schemas.microsoft.com/office/drawing/2014/main" id="{36BE1F46-D672-4F9E-8919-A29A399D7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6367" y="167216"/>
          <a:ext cx="657225" cy="6519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1</xdr:row>
      <xdr:rowOff>38100</xdr:rowOff>
    </xdr:from>
    <xdr:ext cx="657225" cy="651933"/>
    <xdr:pic>
      <xdr:nvPicPr>
        <xdr:cNvPr id="2" name="1 Imagen">
          <a:extLst>
            <a:ext uri="{FF2B5EF4-FFF2-40B4-BE49-F238E27FC236}">
              <a16:creationId xmlns:a16="http://schemas.microsoft.com/office/drawing/2014/main" id="{D26E1D8A-3E36-41B1-98E9-85349656F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42875"/>
          <a:ext cx="657225" cy="65193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1</xdr:row>
      <xdr:rowOff>38100</xdr:rowOff>
    </xdr:from>
    <xdr:ext cx="657225" cy="651933"/>
    <xdr:pic>
      <xdr:nvPicPr>
        <xdr:cNvPr id="2" name="1 Imagen">
          <a:extLst>
            <a:ext uri="{FF2B5EF4-FFF2-40B4-BE49-F238E27FC236}">
              <a16:creationId xmlns:a16="http://schemas.microsoft.com/office/drawing/2014/main" id="{3117C94C-F331-422D-B794-B87B4D601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42875"/>
          <a:ext cx="657225" cy="65193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mbbcn-my.sharepoint.com/personal/ssantateresa_tmb_cat/Documents/Professional%20(TMB)/2.%20Pressupost/2.3%20Seguiment%20Pressupost/2.2.1.%20Compte%20Resultats%20mensual/06.%20Juny%202023/Seguiment_Ppost_Juny_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a"/>
      <sheetName val="CTE RTATS. TMB"/>
      <sheetName val="CTE. RTATS TB"/>
      <sheetName val="CTE. RTATS FMB"/>
      <sheetName val="CTE. RTATS PSM"/>
      <sheetName val="CTE. RTATS TMB SL"/>
      <sheetName val="2023"/>
      <sheetName val="CD"/>
      <sheetName val="Comparació PPOST (TMB"/>
      <sheetName val="Comparació PPOST (TB)"/>
      <sheetName val="Comparació PPOST (FMB)"/>
      <sheetName val="PPOST 2022"/>
      <sheetName val="Validacions TB"/>
      <sheetName val="Validacions FMB"/>
    </sheetNames>
    <sheetDataSet>
      <sheetData sheetId="0"/>
      <sheetData sheetId="1"/>
      <sheetData sheetId="2"/>
      <sheetData sheetId="3">
        <row r="4">
          <cell r="B4" t="str">
            <v>COMPTE DE RESULTATS JUNY 2023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9DF7-2798-4D84-823C-1089F0E83C09}">
  <sheetPr>
    <pageSetUpPr fitToPage="1"/>
  </sheetPr>
  <dimension ref="B3:J43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O28" sqref="O28"/>
    </sheetView>
  </sheetViews>
  <sheetFormatPr baseColWidth="10" defaultColWidth="11.42578125" defaultRowHeight="16.5" x14ac:dyDescent="0.3"/>
  <cols>
    <col min="1" max="1" width="2.85546875" style="56" customWidth="1"/>
    <col min="2" max="2" width="50" style="56" customWidth="1"/>
    <col min="3" max="3" width="2.28515625" style="56" customWidth="1"/>
    <col min="4" max="4" width="14.28515625" style="56" customWidth="1"/>
    <col min="5" max="5" width="2.28515625" style="56" customWidth="1"/>
    <col min="6" max="6" width="14.28515625" style="56" customWidth="1"/>
    <col min="7" max="7" width="2.28515625" style="56" customWidth="1"/>
    <col min="8" max="8" width="14.28515625" style="56" customWidth="1"/>
    <col min="9" max="16384" width="11.42578125" style="56"/>
  </cols>
  <sheetData>
    <row r="3" spans="2:8" x14ac:dyDescent="0.3">
      <c r="B3" s="1" t="s">
        <v>0</v>
      </c>
      <c r="C3" s="4"/>
      <c r="D3" s="2"/>
      <c r="E3" s="4"/>
      <c r="F3" s="2"/>
      <c r="G3" s="4"/>
      <c r="H3" s="4"/>
    </row>
    <row r="4" spans="2:8" x14ac:dyDescent="0.3">
      <c r="B4" s="43" t="s">
        <v>28</v>
      </c>
      <c r="C4" s="4"/>
      <c r="D4" s="2"/>
      <c r="E4" s="4"/>
      <c r="F4" s="2"/>
      <c r="G4" s="4"/>
      <c r="H4" s="4"/>
    </row>
    <row r="5" spans="2:8" ht="17.25" thickBot="1" x14ac:dyDescent="0.35">
      <c r="B5" s="43"/>
      <c r="C5" s="2"/>
      <c r="D5" s="2"/>
      <c r="E5" s="2"/>
      <c r="F5" s="2"/>
      <c r="G5" s="2"/>
      <c r="H5" s="4"/>
    </row>
    <row r="6" spans="2:8" ht="33.75" thickBot="1" x14ac:dyDescent="0.35">
      <c r="B6" s="44" t="s">
        <v>1</v>
      </c>
      <c r="C6" s="4"/>
      <c r="D6" s="60" t="s">
        <v>25</v>
      </c>
      <c r="E6" s="4"/>
      <c r="F6" s="60" t="s">
        <v>26</v>
      </c>
      <c r="G6" s="4"/>
      <c r="H6" s="60" t="s">
        <v>27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94234.10695999999</v>
      </c>
      <c r="E8" s="4"/>
      <c r="F8" s="5">
        <v>72530.517209999991</v>
      </c>
      <c r="G8" s="4"/>
      <c r="H8" s="6">
        <f>+F8-D8</f>
        <v>-21703.589749999999</v>
      </c>
    </row>
    <row r="9" spans="2:8" x14ac:dyDescent="0.3">
      <c r="B9" s="7" t="s">
        <v>3</v>
      </c>
      <c r="C9" s="4"/>
      <c r="D9" s="8">
        <v>-4594.67713</v>
      </c>
      <c r="E9" s="4"/>
      <c r="F9" s="8">
        <v>-3689.2472799999996</v>
      </c>
      <c r="G9" s="4"/>
      <c r="H9" s="8">
        <f t="shared" ref="H9:H14" si="0">+F9-D9</f>
        <v>905.42985000000044</v>
      </c>
    </row>
    <row r="10" spans="2:8" x14ac:dyDescent="0.3">
      <c r="B10" s="9" t="s">
        <v>4</v>
      </c>
      <c r="C10" s="4"/>
      <c r="D10" s="10">
        <v>0</v>
      </c>
      <c r="E10" s="4"/>
      <c r="F10" s="10">
        <v>0</v>
      </c>
      <c r="G10" s="4"/>
      <c r="H10" s="10">
        <f t="shared" si="0"/>
        <v>0</v>
      </c>
    </row>
    <row r="11" spans="2:8" x14ac:dyDescent="0.3">
      <c r="B11" s="11" t="s">
        <v>5</v>
      </c>
      <c r="C11" s="4"/>
      <c r="D11" s="12">
        <f>D8+D9+D10</f>
        <v>89639.429829999994</v>
      </c>
      <c r="E11" s="4"/>
      <c r="F11" s="12">
        <f>F8+F9+F10</f>
        <v>68841.269929999995</v>
      </c>
      <c r="G11" s="4"/>
      <c r="H11" s="12">
        <f t="shared" si="0"/>
        <v>-20798.159899999999</v>
      </c>
    </row>
    <row r="12" spans="2:8" x14ac:dyDescent="0.3">
      <c r="B12" s="7" t="s">
        <v>6</v>
      </c>
      <c r="C12" s="1"/>
      <c r="D12" s="13">
        <v>7490.3420399999995</v>
      </c>
      <c r="E12" s="1"/>
      <c r="F12" s="13">
        <v>8994.5655000000006</v>
      </c>
      <c r="G12" s="1"/>
      <c r="H12" s="13">
        <f t="shared" si="0"/>
        <v>1504.2234600000011</v>
      </c>
    </row>
    <row r="13" spans="2:8" x14ac:dyDescent="0.3">
      <c r="B13" s="9" t="s">
        <v>7</v>
      </c>
      <c r="C13" s="1"/>
      <c r="D13" s="14">
        <v>1962.37806</v>
      </c>
      <c r="E13" s="1"/>
      <c r="F13" s="14">
        <v>1964.9573400000002</v>
      </c>
      <c r="G13" s="1"/>
      <c r="H13" s="14">
        <f t="shared" si="0"/>
        <v>2.5792800000001534</v>
      </c>
    </row>
    <row r="14" spans="2:8" ht="17.25" thickBot="1" x14ac:dyDescent="0.35">
      <c r="B14" s="15" t="s">
        <v>8</v>
      </c>
      <c r="C14" s="4"/>
      <c r="D14" s="16">
        <f>D11+D12+D13</f>
        <v>99092.14993</v>
      </c>
      <c r="E14" s="4"/>
      <c r="F14" s="16">
        <f>F11+F12+F13</f>
        <v>79800.792769999985</v>
      </c>
      <c r="G14" s="4"/>
      <c r="H14" s="16">
        <f t="shared" si="0"/>
        <v>-19291.357160000014</v>
      </c>
    </row>
    <row r="15" spans="2:8" ht="17.25" thickBot="1" x14ac:dyDescent="0.35">
      <c r="B15" s="21"/>
      <c r="C15" s="4"/>
      <c r="D15" s="22"/>
      <c r="E15" s="4"/>
      <c r="F15" s="22"/>
      <c r="G15" s="4"/>
      <c r="H15" s="22"/>
    </row>
    <row r="16" spans="2:8" x14ac:dyDescent="0.3">
      <c r="B16" s="3" t="s">
        <v>9</v>
      </c>
      <c r="C16" s="4"/>
      <c r="D16" s="5">
        <v>-6295.5098399999997</v>
      </c>
      <c r="E16" s="4"/>
      <c r="F16" s="5">
        <v>-5936.2114300000003</v>
      </c>
      <c r="G16" s="4"/>
      <c r="H16" s="6">
        <f t="shared" ref="H16:H21" si="1">+F16-D16</f>
        <v>359.29840999999942</v>
      </c>
    </row>
    <row r="17" spans="2:10" x14ac:dyDescent="0.3">
      <c r="B17" s="7" t="s">
        <v>10</v>
      </c>
      <c r="C17" s="4"/>
      <c r="D17" s="13">
        <v>-20432.06639</v>
      </c>
      <c r="E17" s="4"/>
      <c r="F17" s="13">
        <v>-14108.596939999999</v>
      </c>
      <c r="G17" s="4"/>
      <c r="H17" s="8">
        <f t="shared" si="1"/>
        <v>6323.4694500000005</v>
      </c>
    </row>
    <row r="18" spans="2:10" x14ac:dyDescent="0.3">
      <c r="B18" s="17" t="s">
        <v>11</v>
      </c>
      <c r="C18" s="4"/>
      <c r="D18" s="18">
        <v>-124404.106</v>
      </c>
      <c r="E18" s="4"/>
      <c r="F18" s="18">
        <v>-122694.60936750002</v>
      </c>
      <c r="G18" s="4"/>
      <c r="H18" s="10">
        <f t="shared" si="1"/>
        <v>1709.4966324999841</v>
      </c>
      <c r="J18" s="76"/>
    </row>
    <row r="19" spans="2:10" x14ac:dyDescent="0.3">
      <c r="B19" s="7" t="s">
        <v>12</v>
      </c>
      <c r="C19" s="4"/>
      <c r="D19" s="13">
        <v>-47066.767200000002</v>
      </c>
      <c r="E19" s="4"/>
      <c r="F19" s="13">
        <v>-39227.473409999999</v>
      </c>
      <c r="G19" s="4"/>
      <c r="H19" s="8">
        <f t="shared" si="1"/>
        <v>7839.2937900000034</v>
      </c>
    </row>
    <row r="20" spans="2:10" x14ac:dyDescent="0.3">
      <c r="B20" s="7" t="s">
        <v>31</v>
      </c>
      <c r="C20" s="4"/>
      <c r="D20" s="13">
        <v>-145.58319</v>
      </c>
      <c r="E20" s="4"/>
      <c r="F20" s="13">
        <v>-1046.0839999999998</v>
      </c>
      <c r="G20" s="4"/>
      <c r="H20" s="8">
        <f t="shared" si="1"/>
        <v>-900.50080999999977</v>
      </c>
    </row>
    <row r="21" spans="2:10" ht="17.25" thickBot="1" x14ac:dyDescent="0.35">
      <c r="B21" s="19" t="s">
        <v>13</v>
      </c>
      <c r="C21" s="4"/>
      <c r="D21" s="20">
        <f>D16+D17+D18+D19+D20</f>
        <v>-198344.03262000001</v>
      </c>
      <c r="E21" s="4"/>
      <c r="F21" s="20">
        <f>F16+F17+F18+F19+F20</f>
        <v>-183012.97514750002</v>
      </c>
      <c r="G21" s="4"/>
      <c r="H21" s="20">
        <f t="shared" si="1"/>
        <v>15331.05747249999</v>
      </c>
    </row>
    <row r="22" spans="2:10" ht="17.25" thickBot="1" x14ac:dyDescent="0.35">
      <c r="B22" s="21"/>
      <c r="C22" s="4"/>
      <c r="D22" s="22"/>
      <c r="E22" s="4"/>
      <c r="F22" s="22"/>
      <c r="G22" s="4"/>
      <c r="H22" s="22"/>
    </row>
    <row r="23" spans="2:10" ht="17.25" thickBot="1" x14ac:dyDescent="0.35">
      <c r="B23" s="23" t="s">
        <v>14</v>
      </c>
      <c r="C23" s="4"/>
      <c r="D23" s="24">
        <f>D14+D21</f>
        <v>-99251.882690000013</v>
      </c>
      <c r="E23" s="4"/>
      <c r="F23" s="24">
        <f>F14+F21</f>
        <v>-103212.18237750004</v>
      </c>
      <c r="G23" s="4"/>
      <c r="H23" s="24">
        <f>+F23-D23</f>
        <v>-3960.2996875000244</v>
      </c>
    </row>
    <row r="24" spans="2:10" x14ac:dyDescent="0.3">
      <c r="B24" s="21"/>
      <c r="C24" s="4"/>
      <c r="D24" s="22"/>
      <c r="E24" s="4"/>
      <c r="F24" s="22"/>
      <c r="G24" s="4"/>
      <c r="H24" s="22"/>
    </row>
    <row r="25" spans="2:10" ht="17.25" thickBot="1" x14ac:dyDescent="0.35">
      <c r="B25" s="19" t="s">
        <v>15</v>
      </c>
      <c r="C25" s="4"/>
      <c r="D25" s="20">
        <v>-10412.217229999998</v>
      </c>
      <c r="E25" s="4"/>
      <c r="F25" s="20">
        <v>-8063.1947899999977</v>
      </c>
      <c r="G25" s="4"/>
      <c r="H25" s="20">
        <f>+F25-D25</f>
        <v>2349.0224400000006</v>
      </c>
    </row>
    <row r="26" spans="2:10" ht="17.25" thickBot="1" x14ac:dyDescent="0.35">
      <c r="B26" s="25"/>
      <c r="C26" s="4"/>
      <c r="D26" s="22"/>
      <c r="E26" s="4"/>
      <c r="F26" s="22"/>
      <c r="G26" s="4"/>
      <c r="H26" s="22"/>
    </row>
    <row r="27" spans="2:10" ht="17.25" thickBot="1" x14ac:dyDescent="0.35">
      <c r="B27" s="26" t="s">
        <v>16</v>
      </c>
      <c r="C27" s="4"/>
      <c r="D27" s="27">
        <f>D23+D25</f>
        <v>-109664.09992000001</v>
      </c>
      <c r="E27" s="4"/>
      <c r="F27" s="27">
        <f>F23+F25</f>
        <v>-111275.37716750003</v>
      </c>
      <c r="G27" s="4"/>
      <c r="H27" s="27">
        <f>+F27-D27</f>
        <v>-1611.2772475000238</v>
      </c>
    </row>
    <row r="28" spans="2:10" ht="17.25" thickBot="1" x14ac:dyDescent="0.35">
      <c r="B28" s="21"/>
      <c r="C28" s="4"/>
      <c r="D28" s="28"/>
      <c r="E28" s="4"/>
      <c r="F28" s="28"/>
      <c r="G28" s="4"/>
      <c r="H28" s="28"/>
    </row>
    <row r="29" spans="2:10" x14ac:dyDescent="0.3">
      <c r="B29" s="29" t="s">
        <v>17</v>
      </c>
      <c r="C29" s="4"/>
      <c r="D29" s="30">
        <v>-4713.2368499999993</v>
      </c>
      <c r="E29" s="4"/>
      <c r="F29" s="30">
        <v>-2903.7098299999998</v>
      </c>
      <c r="G29" s="4"/>
      <c r="H29" s="30">
        <f t="shared" ref="H29:H30" si="2">+F29-D29</f>
        <v>1809.5270199999995</v>
      </c>
    </row>
    <row r="30" spans="2:10" ht="17.25" thickBot="1" x14ac:dyDescent="0.35">
      <c r="B30" s="31" t="s">
        <v>18</v>
      </c>
      <c r="C30" s="4"/>
      <c r="D30" s="32">
        <v>-4309.13274</v>
      </c>
      <c r="E30" s="4"/>
      <c r="F30" s="32">
        <v>-4348.1721200000002</v>
      </c>
      <c r="G30" s="4"/>
      <c r="H30" s="32">
        <f t="shared" si="2"/>
        <v>-39.039380000000165</v>
      </c>
    </row>
    <row r="31" spans="2:10" ht="17.25" thickBot="1" x14ac:dyDescent="0.35">
      <c r="B31" s="25"/>
      <c r="C31" s="4"/>
      <c r="D31" s="33"/>
      <c r="E31" s="4"/>
      <c r="F31" s="33"/>
      <c r="G31" s="4"/>
      <c r="H31" s="33"/>
    </row>
    <row r="32" spans="2:10" ht="17.25" thickBot="1" x14ac:dyDescent="0.35">
      <c r="B32" s="34" t="s">
        <v>19</v>
      </c>
      <c r="C32" s="4"/>
      <c r="D32" s="35">
        <f>D27+D29+D30</f>
        <v>-118686.46951000001</v>
      </c>
      <c r="E32" s="4"/>
      <c r="F32" s="35">
        <f>F27+F29+F30</f>
        <v>-118527.25911750004</v>
      </c>
      <c r="G32" s="4"/>
      <c r="H32" s="35">
        <f>+F32-D32</f>
        <v>159.21039249996829</v>
      </c>
    </row>
    <row r="33" spans="2:8" ht="17.25" thickBot="1" x14ac:dyDescent="0.35">
      <c r="B33" s="4"/>
      <c r="C33" s="4"/>
      <c r="D33" s="22"/>
      <c r="E33" s="4"/>
      <c r="F33" s="22"/>
      <c r="G33" s="4"/>
      <c r="H33" s="22"/>
    </row>
    <row r="34" spans="2:8" x14ac:dyDescent="0.3">
      <c r="B34" s="36" t="s">
        <v>20</v>
      </c>
      <c r="C34" s="4"/>
      <c r="D34" s="37">
        <v>-16027.76907</v>
      </c>
      <c r="E34" s="4"/>
      <c r="F34" s="37">
        <v>-16528.807689999998</v>
      </c>
      <c r="G34" s="4"/>
      <c r="H34" s="37">
        <f t="shared" ref="H34:H35" si="3">+F34-D34</f>
        <v>-501.03861999999754</v>
      </c>
    </row>
    <row r="35" spans="2:8" ht="17.25" thickBot="1" x14ac:dyDescent="0.35">
      <c r="B35" s="9" t="s">
        <v>21</v>
      </c>
      <c r="C35" s="4"/>
      <c r="D35" s="38">
        <v>-34234.029450000002</v>
      </c>
      <c r="E35" s="4"/>
      <c r="F35" s="38">
        <v>-36694.764799999997</v>
      </c>
      <c r="G35" s="4"/>
      <c r="H35" s="38">
        <f t="shared" si="3"/>
        <v>-2460.7353499999954</v>
      </c>
    </row>
    <row r="36" spans="2:8" ht="17.25" thickBot="1" x14ac:dyDescent="0.35">
      <c r="B36" s="39"/>
      <c r="C36" s="4"/>
      <c r="D36" s="40"/>
      <c r="E36" s="4"/>
      <c r="F36" s="40"/>
      <c r="G36" s="4"/>
      <c r="H36" s="40"/>
    </row>
    <row r="37" spans="2:8" ht="17.25" thickBot="1" x14ac:dyDescent="0.35">
      <c r="B37" s="41" t="s">
        <v>22</v>
      </c>
      <c r="C37" s="4"/>
      <c r="D37" s="42">
        <f>+SUM(D32:D35)</f>
        <v>-168948.26803000001</v>
      </c>
      <c r="E37" s="4"/>
      <c r="F37" s="42">
        <f>+SUM(F32:F35)</f>
        <v>-171750.83160750003</v>
      </c>
      <c r="G37" s="4"/>
      <c r="H37" s="42">
        <f>+F37-D37</f>
        <v>-2802.5635775000264</v>
      </c>
    </row>
    <row r="38" spans="2:8" ht="17.25" thickBot="1" x14ac:dyDescent="0.35"/>
    <row r="39" spans="2:8" ht="17.25" thickBot="1" x14ac:dyDescent="0.35">
      <c r="B39" s="26" t="s">
        <v>29</v>
      </c>
      <c r="C39" s="4"/>
      <c r="D39" s="27">
        <f>-24057</f>
        <v>-24057</v>
      </c>
      <c r="E39" s="4"/>
      <c r="F39" s="27">
        <f>-24751</f>
        <v>-24751</v>
      </c>
      <c r="G39" s="4"/>
      <c r="H39" s="27">
        <f t="shared" ref="H39" si="4">+F39-D39</f>
        <v>-694</v>
      </c>
    </row>
    <row r="41" spans="2:8" ht="17.25" hidden="1" thickBot="1" x14ac:dyDescent="0.35">
      <c r="B41" s="26" t="s">
        <v>23</v>
      </c>
      <c r="C41" s="4"/>
      <c r="D41" s="27">
        <f>-24057+D25</f>
        <v>-34469.217229999995</v>
      </c>
      <c r="E41" s="4"/>
      <c r="F41" s="27">
        <f>-24751+F25</f>
        <v>-32814.194789999994</v>
      </c>
      <c r="G41" s="4"/>
      <c r="H41" s="27">
        <f t="shared" ref="H41" si="5">+F41-D41</f>
        <v>1655.0224400000006</v>
      </c>
    </row>
    <row r="42" spans="2:8" x14ac:dyDescent="0.3">
      <c r="B42" s="77"/>
      <c r="C42" s="78"/>
      <c r="D42" s="77"/>
      <c r="E42" s="4"/>
      <c r="F42" s="77"/>
      <c r="G42" s="4"/>
      <c r="H42" s="77"/>
    </row>
    <row r="43" spans="2:8" ht="17.25" hidden="1" thickBot="1" x14ac:dyDescent="0.35">
      <c r="B43" s="79" t="s">
        <v>24</v>
      </c>
      <c r="C43" s="78"/>
      <c r="D43" s="80">
        <f>+D41+D37</f>
        <v>-203417.48525999999</v>
      </c>
      <c r="E43" s="4"/>
      <c r="F43" s="80">
        <f>+F41+F37</f>
        <v>-204565.02639750001</v>
      </c>
      <c r="G43" s="4"/>
      <c r="H43" s="80">
        <f>+F43-D43</f>
        <v>-1147.5411375000258</v>
      </c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9AC1-02A2-468E-A7CB-3EA1455D6EF9}">
  <sheetPr>
    <pageSetUpPr fitToPage="1"/>
  </sheetPr>
  <dimension ref="B1:L47"/>
  <sheetViews>
    <sheetView showGridLines="0" zoomScaleNormal="10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B39" sqref="B39"/>
    </sheetView>
  </sheetViews>
  <sheetFormatPr baseColWidth="10" defaultColWidth="11.5703125" defaultRowHeight="16.5" x14ac:dyDescent="0.25"/>
  <cols>
    <col min="1" max="1" width="2.85546875" style="4" customWidth="1"/>
    <col min="2" max="2" width="50" style="4" customWidth="1"/>
    <col min="3" max="3" width="3" style="4" customWidth="1"/>
    <col min="4" max="4" width="14.28515625" style="4" customWidth="1"/>
    <col min="5" max="5" width="1.85546875" style="4" customWidth="1"/>
    <col min="6" max="6" width="15" style="4" bestFit="1" customWidth="1"/>
    <col min="7" max="7" width="1.85546875" style="4" customWidth="1"/>
    <col min="8" max="8" width="14.28515625" style="4" customWidth="1"/>
    <col min="9" max="9" width="1.7109375" style="4" customWidth="1"/>
    <col min="10" max="16384" width="11.5703125" style="4"/>
  </cols>
  <sheetData>
    <row r="1" spans="2:10" ht="8.25" customHeight="1" x14ac:dyDescent="0.25">
      <c r="D1" s="57"/>
    </row>
    <row r="2" spans="2:10" x14ac:dyDescent="0.25">
      <c r="B2" s="57"/>
      <c r="D2" s="57"/>
      <c r="F2" s="57"/>
    </row>
    <row r="3" spans="2:10" x14ac:dyDescent="0.25">
      <c r="B3" s="1" t="s">
        <v>0</v>
      </c>
      <c r="D3" s="45"/>
      <c r="F3" s="2"/>
    </row>
    <row r="4" spans="2:10" x14ac:dyDescent="0.25">
      <c r="B4" s="1" t="str">
        <f>+'[24]CTE. RTATS FMB'!B4</f>
        <v>COMPTE DE RESULTATS JUNY 2023</v>
      </c>
      <c r="D4" s="45"/>
      <c r="F4" s="2"/>
    </row>
    <row r="5" spans="2:10" ht="17.25" thickBot="1" x14ac:dyDescent="0.3">
      <c r="D5" s="45"/>
      <c r="J5" s="59"/>
    </row>
    <row r="6" spans="2:10" s="74" customFormat="1" ht="33.75" thickBot="1" x14ac:dyDescent="0.3">
      <c r="B6" s="44" t="s">
        <v>1</v>
      </c>
      <c r="C6" s="4"/>
      <c r="D6" s="60" t="s">
        <v>25</v>
      </c>
      <c r="E6" s="4"/>
      <c r="F6" s="60" t="s">
        <v>26</v>
      </c>
      <c r="G6" s="4"/>
      <c r="H6" s="60" t="s">
        <v>27</v>
      </c>
    </row>
    <row r="7" spans="2:10" ht="7.5" customHeight="1" thickBot="1" x14ac:dyDescent="0.3"/>
    <row r="8" spans="2:10" ht="17.25" customHeight="1" x14ac:dyDescent="0.25">
      <c r="B8" s="3" t="s">
        <v>2</v>
      </c>
      <c r="D8" s="5">
        <v>203660.78388999996</v>
      </c>
      <c r="F8" s="5">
        <v>165320.22169999999</v>
      </c>
      <c r="H8" s="5">
        <v>-38340.562189999968</v>
      </c>
    </row>
    <row r="9" spans="2:10" ht="17.25" customHeight="1" x14ac:dyDescent="0.25">
      <c r="B9" s="7" t="s">
        <v>3</v>
      </c>
      <c r="D9" s="13">
        <v>-10934.63594</v>
      </c>
      <c r="F9" s="13">
        <v>-9956.8884700000017</v>
      </c>
      <c r="H9" s="13">
        <v>977.74746999999843</v>
      </c>
    </row>
    <row r="10" spans="2:10" ht="17.25" customHeight="1" x14ac:dyDescent="0.25">
      <c r="B10" s="9" t="s">
        <v>4</v>
      </c>
      <c r="D10" s="18">
        <v>2500</v>
      </c>
      <c r="F10" s="18">
        <v>7134.1285200000002</v>
      </c>
      <c r="H10" s="18">
        <v>4634.1285200000002</v>
      </c>
    </row>
    <row r="11" spans="2:10" ht="17.25" customHeight="1" x14ac:dyDescent="0.25">
      <c r="B11" s="11" t="s">
        <v>5</v>
      </c>
      <c r="D11" s="12">
        <v>195226.14794999996</v>
      </c>
      <c r="F11" s="12">
        <v>162497.46174999999</v>
      </c>
      <c r="H11" s="12">
        <v>-32728.686199999967</v>
      </c>
    </row>
    <row r="12" spans="2:10" ht="17.25" customHeight="1" x14ac:dyDescent="0.25">
      <c r="B12" s="7" t="s">
        <v>6</v>
      </c>
      <c r="D12" s="13">
        <v>15132.49151</v>
      </c>
      <c r="F12" s="13">
        <v>20448.273759999996</v>
      </c>
      <c r="H12" s="13">
        <v>5315.7822499999966</v>
      </c>
    </row>
    <row r="13" spans="2:10" ht="17.25" customHeight="1" x14ac:dyDescent="0.25">
      <c r="B13" s="9" t="s">
        <v>7</v>
      </c>
      <c r="D13" s="14">
        <v>3924.75612</v>
      </c>
      <c r="F13" s="14">
        <v>3929.9146800000003</v>
      </c>
      <c r="H13" s="14">
        <v>5.1585600000003069</v>
      </c>
    </row>
    <row r="14" spans="2:10" ht="17.25" customHeight="1" thickBot="1" x14ac:dyDescent="0.3">
      <c r="B14" s="15" t="s">
        <v>8</v>
      </c>
      <c r="D14" s="16">
        <v>214283.39557999995</v>
      </c>
      <c r="F14" s="16">
        <v>186875.65018999999</v>
      </c>
      <c r="H14" s="16">
        <v>-27407.745389999967</v>
      </c>
    </row>
    <row r="15" spans="2:10" ht="17.25" customHeight="1" thickBot="1" x14ac:dyDescent="0.3">
      <c r="B15" s="21"/>
      <c r="D15" s="22"/>
      <c r="F15" s="22"/>
      <c r="H15" s="22"/>
    </row>
    <row r="16" spans="2:10" ht="17.25" customHeight="1" x14ac:dyDescent="0.25">
      <c r="B16" s="3" t="s">
        <v>9</v>
      </c>
      <c r="D16" s="5">
        <v>-12708.10277</v>
      </c>
      <c r="F16" s="5">
        <v>-12328.848779999998</v>
      </c>
      <c r="H16" s="5">
        <v>379.25399000000107</v>
      </c>
    </row>
    <row r="17" spans="2:10" ht="17.25" customHeight="1" x14ac:dyDescent="0.25">
      <c r="B17" s="7" t="s">
        <v>10</v>
      </c>
      <c r="D17" s="13">
        <v>-40726.384600000005</v>
      </c>
      <c r="F17" s="13">
        <v>-24367.87732</v>
      </c>
      <c r="H17" s="13">
        <v>16358.507280000005</v>
      </c>
    </row>
    <row r="18" spans="2:10" ht="17.25" customHeight="1" x14ac:dyDescent="0.25">
      <c r="B18" s="17" t="s">
        <v>11</v>
      </c>
      <c r="D18" s="18">
        <v>-248352.07827999999</v>
      </c>
      <c r="F18" s="18">
        <v>-243817.82266999997</v>
      </c>
      <c r="H18" s="18">
        <v>4534.255610000022</v>
      </c>
    </row>
    <row r="19" spans="2:10" ht="17.25" customHeight="1" x14ac:dyDescent="0.25">
      <c r="B19" s="7" t="s">
        <v>30</v>
      </c>
      <c r="D19" s="13">
        <v>-94828.941469999991</v>
      </c>
      <c r="F19" s="13">
        <v>-79387.732489999995</v>
      </c>
      <c r="H19" s="13">
        <v>15441.208979999996</v>
      </c>
    </row>
    <row r="20" spans="2:10" ht="17.25" customHeight="1" x14ac:dyDescent="0.25">
      <c r="B20" s="17" t="s">
        <v>31</v>
      </c>
      <c r="D20" s="18">
        <v>-316.16638</v>
      </c>
      <c r="F20" s="18">
        <v>-1307.46929</v>
      </c>
      <c r="H20" s="18">
        <v>-991.30291</v>
      </c>
    </row>
    <row r="21" spans="2:10" ht="17.25" customHeight="1" thickBot="1" x14ac:dyDescent="0.3">
      <c r="B21" s="19" t="s">
        <v>13</v>
      </c>
      <c r="D21" s="20">
        <v>-396931.67349999998</v>
      </c>
      <c r="F21" s="20">
        <v>-361209.75055</v>
      </c>
      <c r="H21" s="20">
        <v>35721.922949999978</v>
      </c>
    </row>
    <row r="22" spans="2:10" ht="17.25" customHeight="1" thickBot="1" x14ac:dyDescent="0.3">
      <c r="B22" s="21"/>
      <c r="D22" s="22"/>
      <c r="F22" s="22"/>
      <c r="H22" s="22"/>
    </row>
    <row r="23" spans="2:10" ht="17.25" customHeight="1" thickBot="1" x14ac:dyDescent="0.3">
      <c r="B23" s="23" t="s">
        <v>14</v>
      </c>
      <c r="D23" s="24">
        <v>-182648.27792000002</v>
      </c>
      <c r="F23" s="24">
        <v>-174334.10036000001</v>
      </c>
      <c r="H23" s="24">
        <v>8314.177560000011</v>
      </c>
    </row>
    <row r="24" spans="2:10" ht="17.25" customHeight="1" x14ac:dyDescent="0.25">
      <c r="B24" s="21"/>
      <c r="D24" s="22"/>
      <c r="F24" s="22"/>
      <c r="H24" s="22"/>
    </row>
    <row r="25" spans="2:10" ht="17.25" customHeight="1" thickBot="1" x14ac:dyDescent="0.3">
      <c r="B25" s="19" t="s">
        <v>15</v>
      </c>
      <c r="D25" s="20">
        <v>-20727.899559999998</v>
      </c>
      <c r="F25" s="20">
        <v>-16986.978290000006</v>
      </c>
      <c r="H25" s="20">
        <v>3740.9212699999916</v>
      </c>
    </row>
    <row r="26" spans="2:10" ht="17.25" customHeight="1" thickBot="1" x14ac:dyDescent="0.3">
      <c r="B26" s="48"/>
      <c r="D26" s="22"/>
      <c r="F26" s="22"/>
      <c r="H26" s="22"/>
    </row>
    <row r="27" spans="2:10" ht="17.25" customHeight="1" thickBot="1" x14ac:dyDescent="0.3">
      <c r="B27" s="26" t="s">
        <v>16</v>
      </c>
      <c r="D27" s="27">
        <v>-203376.17748000001</v>
      </c>
      <c r="F27" s="27">
        <v>-191321.07865000001</v>
      </c>
      <c r="H27" s="27">
        <v>12055.098830000003</v>
      </c>
    </row>
    <row r="28" spans="2:10" ht="17.25" customHeight="1" thickBot="1" x14ac:dyDescent="0.3">
      <c r="B28" s="21"/>
      <c r="D28" s="28"/>
      <c r="F28" s="28"/>
      <c r="H28" s="28"/>
    </row>
    <row r="29" spans="2:10" ht="17.25" customHeight="1" x14ac:dyDescent="0.25">
      <c r="B29" s="36" t="s">
        <v>17</v>
      </c>
      <c r="D29" s="47">
        <v>-9426.4736999999986</v>
      </c>
      <c r="E29" s="28"/>
      <c r="F29" s="47">
        <v>-6130.23279</v>
      </c>
      <c r="H29" s="47">
        <v>3296.2409099999986</v>
      </c>
    </row>
    <row r="30" spans="2:10" ht="17.25" customHeight="1" thickBot="1" x14ac:dyDescent="0.3">
      <c r="B30" s="54" t="s">
        <v>18</v>
      </c>
      <c r="D30" s="55">
        <v>-8618.26548</v>
      </c>
      <c r="E30" s="28"/>
      <c r="F30" s="55">
        <v>-8723.8651599999994</v>
      </c>
      <c r="H30" s="55">
        <v>-105.59967999999935</v>
      </c>
      <c r="J30" s="22"/>
    </row>
    <row r="31" spans="2:10" ht="17.25" customHeight="1" thickBot="1" x14ac:dyDescent="0.3">
      <c r="B31" s="48"/>
      <c r="D31" s="46"/>
      <c r="F31" s="46"/>
      <c r="H31" s="46"/>
    </row>
    <row r="32" spans="2:10" s="74" customFormat="1" ht="17.25" thickBot="1" x14ac:dyDescent="0.3">
      <c r="B32" s="34" t="s">
        <v>19</v>
      </c>
      <c r="C32" s="4"/>
      <c r="D32" s="35">
        <v>-221420.91666000002</v>
      </c>
      <c r="E32" s="4"/>
      <c r="F32" s="35">
        <v>-206175.17660000001</v>
      </c>
      <c r="G32" s="4"/>
      <c r="H32" s="35">
        <v>15245.740060000011</v>
      </c>
    </row>
    <row r="33" spans="2:12" ht="17.25" customHeight="1" thickBot="1" x14ac:dyDescent="0.3">
      <c r="D33" s="22"/>
      <c r="F33" s="22"/>
      <c r="H33" s="22"/>
    </row>
    <row r="34" spans="2:12" ht="17.25" customHeight="1" x14ac:dyDescent="0.25">
      <c r="B34" s="36" t="s">
        <v>20</v>
      </c>
      <c r="D34" s="49">
        <v>-18288.398069999999</v>
      </c>
      <c r="F34" s="49">
        <v>-23355.299350000001</v>
      </c>
      <c r="H34" s="49">
        <v>-5066.9012800000019</v>
      </c>
    </row>
    <row r="35" spans="2:12" ht="17.25" customHeight="1" thickBot="1" x14ac:dyDescent="0.3">
      <c r="B35" s="9" t="s">
        <v>21</v>
      </c>
      <c r="D35" s="50">
        <v>-68468.058900000004</v>
      </c>
      <c r="F35" s="50">
        <v>-73388.595540000009</v>
      </c>
      <c r="H35" s="50">
        <v>-4920.5366400000057</v>
      </c>
      <c r="K35" s="71"/>
      <c r="L35" s="71"/>
    </row>
    <row r="36" spans="2:12" ht="17.25" customHeight="1" thickBot="1" x14ac:dyDescent="0.3">
      <c r="B36" s="21"/>
      <c r="D36" s="22"/>
      <c r="F36" s="22"/>
      <c r="H36" s="22"/>
      <c r="K36" s="71"/>
      <c r="L36" s="71"/>
    </row>
    <row r="37" spans="2:12" ht="17.25" customHeight="1" thickBot="1" x14ac:dyDescent="0.3">
      <c r="B37" s="41" t="s">
        <v>22</v>
      </c>
      <c r="D37" s="42">
        <v>-308177.37363000005</v>
      </c>
      <c r="F37" s="42">
        <v>-302919.07149</v>
      </c>
      <c r="H37" s="42">
        <v>5258.3021400000434</v>
      </c>
      <c r="K37" s="71"/>
      <c r="L37" s="71"/>
    </row>
    <row r="38" spans="2:12" ht="17.25" customHeight="1" thickBot="1" x14ac:dyDescent="0.3">
      <c r="F38" s="22"/>
      <c r="K38" s="71"/>
      <c r="L38" s="71"/>
    </row>
    <row r="39" spans="2:12" s="53" customFormat="1" ht="17.25" customHeight="1" thickBot="1" x14ac:dyDescent="0.3">
      <c r="B39" s="51" t="s">
        <v>29</v>
      </c>
      <c r="C39" s="75"/>
      <c r="D39" s="52">
        <v>-62441</v>
      </c>
      <c r="F39" s="52">
        <v>-56331</v>
      </c>
      <c r="H39" s="52">
        <v>6110</v>
      </c>
      <c r="I39" s="75"/>
      <c r="J39" s="75"/>
      <c r="K39" s="75"/>
      <c r="L39" s="75"/>
    </row>
    <row r="40" spans="2:12" x14ac:dyDescent="0.25">
      <c r="D40" s="71"/>
      <c r="E40" s="71"/>
      <c r="F40" s="71"/>
      <c r="G40" s="71"/>
      <c r="H40" s="71"/>
      <c r="I40" s="71"/>
      <c r="J40" s="71"/>
      <c r="K40" s="71"/>
      <c r="L40" s="71"/>
    </row>
    <row r="41" spans="2:12" x14ac:dyDescent="0.25">
      <c r="B41" s="73"/>
      <c r="D41" s="71"/>
      <c r="E41" s="71"/>
      <c r="F41" s="71"/>
      <c r="G41" s="71"/>
      <c r="H41" s="71"/>
      <c r="I41" s="71"/>
      <c r="J41" s="71"/>
      <c r="K41" s="71"/>
      <c r="L41" s="71"/>
    </row>
    <row r="42" spans="2:12" x14ac:dyDescent="0.25">
      <c r="D42" s="71"/>
      <c r="E42" s="71"/>
      <c r="F42" s="71"/>
      <c r="G42" s="71"/>
      <c r="H42" s="71"/>
      <c r="I42" s="71"/>
      <c r="J42" s="71"/>
      <c r="K42" s="71"/>
      <c r="L42" s="71"/>
    </row>
    <row r="43" spans="2:12" x14ac:dyDescent="0.25">
      <c r="D43" s="71"/>
      <c r="E43" s="71"/>
      <c r="F43" s="71"/>
      <c r="G43" s="71"/>
      <c r="H43" s="71"/>
      <c r="I43" s="71"/>
      <c r="J43" s="71"/>
      <c r="K43" s="71"/>
      <c r="L43" s="71"/>
    </row>
    <row r="44" spans="2:12" x14ac:dyDescent="0.25">
      <c r="D44" s="71"/>
      <c r="E44" s="71"/>
      <c r="F44" s="71"/>
      <c r="G44" s="71"/>
      <c r="H44" s="71"/>
      <c r="I44" s="71"/>
      <c r="J44" s="71"/>
    </row>
    <row r="45" spans="2:12" x14ac:dyDescent="0.25">
      <c r="D45" s="71"/>
      <c r="E45" s="71"/>
      <c r="F45" s="71"/>
      <c r="G45" s="71"/>
      <c r="H45" s="71"/>
      <c r="I45" s="71"/>
      <c r="J45" s="71"/>
    </row>
    <row r="46" spans="2:12" x14ac:dyDescent="0.25">
      <c r="D46" s="71"/>
      <c r="E46" s="71"/>
      <c r="F46" s="71"/>
      <c r="G46" s="71"/>
      <c r="H46" s="71"/>
      <c r="I46" s="71"/>
      <c r="J46" s="71"/>
    </row>
    <row r="47" spans="2:12" x14ac:dyDescent="0.25">
      <c r="D47" s="71"/>
      <c r="E47" s="71"/>
      <c r="F47" s="71"/>
      <c r="G47" s="71"/>
      <c r="H47" s="71"/>
      <c r="I47" s="71"/>
      <c r="J47" s="71"/>
    </row>
  </sheetData>
  <pageMargins left="0" right="0.15748031496062992" top="0.74803149606299213" bottom="0.74803149606299213" header="0.31496062992125984" footer="0.31496062992125984"/>
  <pageSetup paperSize="9" scale="46" orientation="portrait" horizontalDpi="300" verticalDpi="300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0F149-B579-4F18-9523-DF848FBBACBF}">
  <sheetPr>
    <pageSetUpPr fitToPage="1"/>
  </sheetPr>
  <dimension ref="B1:M47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18" sqref="J18"/>
    </sheetView>
  </sheetViews>
  <sheetFormatPr baseColWidth="10" defaultColWidth="11.5703125" defaultRowHeight="16.5" x14ac:dyDescent="0.25"/>
  <cols>
    <col min="1" max="1" width="2.85546875" style="4" customWidth="1"/>
    <col min="2" max="2" width="50" style="4" customWidth="1"/>
    <col min="3" max="3" width="2.85546875" style="4" customWidth="1"/>
    <col min="4" max="4" width="14.28515625" style="4" customWidth="1"/>
    <col min="5" max="5" width="2.85546875" style="4" customWidth="1"/>
    <col min="6" max="6" width="15" style="4" bestFit="1" customWidth="1"/>
    <col min="7" max="7" width="2.85546875" style="4" customWidth="1"/>
    <col min="8" max="8" width="14.28515625" style="4" customWidth="1"/>
    <col min="9" max="9" width="1.7109375" style="4" customWidth="1"/>
    <col min="10" max="10" width="89" style="4" customWidth="1"/>
    <col min="11" max="16384" width="11.5703125" style="4"/>
  </cols>
  <sheetData>
    <row r="1" spans="2:11" ht="8.25" customHeight="1" x14ac:dyDescent="0.25">
      <c r="D1" s="57"/>
    </row>
    <row r="2" spans="2:11" x14ac:dyDescent="0.25">
      <c r="B2" s="57"/>
      <c r="D2" s="57"/>
      <c r="F2" s="57"/>
    </row>
    <row r="3" spans="2:11" x14ac:dyDescent="0.25">
      <c r="B3" s="1" t="s">
        <v>0</v>
      </c>
      <c r="D3" s="45"/>
      <c r="F3" s="2"/>
    </row>
    <row r="4" spans="2:11" x14ac:dyDescent="0.25">
      <c r="B4" s="1" t="s">
        <v>32</v>
      </c>
      <c r="D4" s="45"/>
      <c r="F4" s="2"/>
      <c r="J4" s="58"/>
    </row>
    <row r="5" spans="2:11" ht="17.25" thickBot="1" x14ac:dyDescent="0.3">
      <c r="D5" s="45"/>
      <c r="J5" s="58"/>
      <c r="K5" s="59"/>
    </row>
    <row r="6" spans="2:11" s="56" customFormat="1" ht="33.75" thickBot="1" x14ac:dyDescent="0.35">
      <c r="B6" s="44" t="s">
        <v>1</v>
      </c>
      <c r="C6" s="4"/>
      <c r="D6" s="60" t="s">
        <v>25</v>
      </c>
      <c r="E6" s="4"/>
      <c r="F6" s="60" t="s">
        <v>26</v>
      </c>
      <c r="G6" s="4"/>
      <c r="H6" s="60" t="s">
        <v>27</v>
      </c>
    </row>
    <row r="7" spans="2:11" ht="7.5" customHeight="1" thickBot="1" x14ac:dyDescent="0.3">
      <c r="J7" s="58"/>
    </row>
    <row r="8" spans="2:11" ht="17.25" customHeight="1" x14ac:dyDescent="0.25">
      <c r="B8" s="3" t="s">
        <v>2</v>
      </c>
      <c r="D8" s="5">
        <v>304533.92369000003</v>
      </c>
      <c r="F8" s="5">
        <v>252406.16678999996</v>
      </c>
      <c r="H8" s="5">
        <v>-52127.756900000066</v>
      </c>
      <c r="J8" s="61"/>
    </row>
    <row r="9" spans="2:11" ht="17.25" customHeight="1" x14ac:dyDescent="0.25">
      <c r="B9" s="7" t="s">
        <v>3</v>
      </c>
      <c r="D9" s="13">
        <v>-17242.601490000001</v>
      </c>
      <c r="F9" s="13">
        <v>-14800.889450000001</v>
      </c>
      <c r="H9" s="13">
        <v>2441.7120400000003</v>
      </c>
      <c r="J9" s="62"/>
    </row>
    <row r="10" spans="2:11" ht="17.25" customHeight="1" x14ac:dyDescent="0.25">
      <c r="B10" s="9" t="s">
        <v>4</v>
      </c>
      <c r="D10" s="18">
        <v>5000</v>
      </c>
      <c r="F10" s="18">
        <v>6515.0317400000004</v>
      </c>
      <c r="H10" s="18">
        <v>1515.0317400000004</v>
      </c>
      <c r="J10" s="62"/>
    </row>
    <row r="11" spans="2:11" ht="17.25" customHeight="1" x14ac:dyDescent="0.25">
      <c r="B11" s="11" t="s">
        <v>5</v>
      </c>
      <c r="D11" s="12">
        <v>292291.32220000005</v>
      </c>
      <c r="F11" s="12">
        <v>244120.30907999995</v>
      </c>
      <c r="H11" s="12">
        <v>-48171.013120000105</v>
      </c>
      <c r="J11" s="62"/>
    </row>
    <row r="12" spans="2:11" ht="17.25" customHeight="1" x14ac:dyDescent="0.25">
      <c r="B12" s="7" t="s">
        <v>6</v>
      </c>
      <c r="D12" s="13">
        <v>23474.26785</v>
      </c>
      <c r="F12" s="13">
        <v>27974.930010000004</v>
      </c>
      <c r="H12" s="13">
        <v>4500.6621600000035</v>
      </c>
      <c r="J12" s="63"/>
    </row>
    <row r="13" spans="2:11" ht="17.25" customHeight="1" x14ac:dyDescent="0.25">
      <c r="B13" s="9" t="s">
        <v>7</v>
      </c>
      <c r="D13" s="14">
        <v>5887.13418</v>
      </c>
      <c r="F13" s="14">
        <v>6230.1857099999997</v>
      </c>
      <c r="H13" s="14">
        <v>343.05152999999973</v>
      </c>
      <c r="J13" s="61"/>
    </row>
    <row r="14" spans="2:11" ht="17.25" customHeight="1" thickBot="1" x14ac:dyDescent="0.3">
      <c r="B14" s="15" t="s">
        <v>8</v>
      </c>
      <c r="D14" s="16">
        <v>321652.72423000005</v>
      </c>
      <c r="F14" s="16">
        <v>278325.42479999992</v>
      </c>
      <c r="H14" s="16">
        <v>-43327.29943000013</v>
      </c>
      <c r="J14" s="64"/>
    </row>
    <row r="15" spans="2:11" ht="17.25" customHeight="1" thickBot="1" x14ac:dyDescent="0.3">
      <c r="B15" s="21"/>
      <c r="D15" s="22"/>
      <c r="F15" s="22"/>
      <c r="H15" s="22"/>
      <c r="J15" s="65"/>
    </row>
    <row r="16" spans="2:11" ht="17.25" customHeight="1" x14ac:dyDescent="0.25">
      <c r="B16" s="3" t="s">
        <v>9</v>
      </c>
      <c r="D16" s="5">
        <v>-19975.946250000001</v>
      </c>
      <c r="F16" s="5">
        <v>-19229.18894</v>
      </c>
      <c r="H16" s="5">
        <v>746.75731000000087</v>
      </c>
      <c r="J16" s="66"/>
    </row>
    <row r="17" spans="2:11" ht="17.25" customHeight="1" x14ac:dyDescent="0.25">
      <c r="B17" s="7" t="s">
        <v>10</v>
      </c>
      <c r="D17" s="13">
        <v>-61988.104619999998</v>
      </c>
      <c r="F17" s="13">
        <v>-38240.986389999998</v>
      </c>
      <c r="H17" s="13">
        <v>23747.11823</v>
      </c>
      <c r="J17" s="67"/>
    </row>
    <row r="18" spans="2:11" ht="17.25" customHeight="1" x14ac:dyDescent="0.25">
      <c r="B18" s="17" t="s">
        <v>11</v>
      </c>
      <c r="D18" s="18">
        <v>-373994.47594000003</v>
      </c>
      <c r="F18" s="18">
        <v>-378560.10919435578</v>
      </c>
      <c r="H18" s="18">
        <v>-4565.633254355751</v>
      </c>
      <c r="J18" s="63"/>
    </row>
    <row r="19" spans="2:11" ht="17.25" customHeight="1" x14ac:dyDescent="0.25">
      <c r="B19" s="7" t="s">
        <v>30</v>
      </c>
      <c r="D19" s="13">
        <v>-142536.50412</v>
      </c>
      <c r="F19" s="13">
        <v>-120353.88752000002</v>
      </c>
      <c r="H19" s="13">
        <v>22182.616599999979</v>
      </c>
      <c r="J19" s="66"/>
    </row>
    <row r="20" spans="2:11" ht="17.25" customHeight="1" x14ac:dyDescent="0.25">
      <c r="B20" s="17" t="s">
        <v>31</v>
      </c>
      <c r="D20" s="18">
        <v>-461.74956999999995</v>
      </c>
      <c r="F20" s="18">
        <v>-998.07298999999989</v>
      </c>
      <c r="H20" s="18">
        <v>-536.32341999999994</v>
      </c>
      <c r="J20" s="65"/>
    </row>
    <row r="21" spans="2:11" ht="17.25" customHeight="1" thickBot="1" x14ac:dyDescent="0.3">
      <c r="B21" s="19" t="s">
        <v>13</v>
      </c>
      <c r="D21" s="20">
        <v>-598956.78050000011</v>
      </c>
      <c r="F21" s="20">
        <v>-557382.24503435579</v>
      </c>
      <c r="H21" s="20">
        <v>41574.535465644323</v>
      </c>
      <c r="J21" s="63"/>
      <c r="K21" s="22"/>
    </row>
    <row r="22" spans="2:11" ht="17.25" customHeight="1" thickBot="1" x14ac:dyDescent="0.3">
      <c r="B22" s="21"/>
      <c r="D22" s="22"/>
      <c r="F22" s="22"/>
      <c r="H22" s="22"/>
      <c r="J22" s="68"/>
    </row>
    <row r="23" spans="2:11" ht="17.25" customHeight="1" thickBot="1" x14ac:dyDescent="0.3">
      <c r="B23" s="23" t="s">
        <v>14</v>
      </c>
      <c r="D23" s="24">
        <v>-277304.05627000006</v>
      </c>
      <c r="F23" s="24">
        <v>-279056.82023435587</v>
      </c>
      <c r="H23" s="24">
        <v>-1752.7639643558068</v>
      </c>
      <c r="J23" s="68"/>
    </row>
    <row r="24" spans="2:11" ht="17.25" customHeight="1" x14ac:dyDescent="0.25">
      <c r="B24" s="21"/>
      <c r="D24" s="22"/>
      <c r="F24" s="22"/>
      <c r="H24" s="22"/>
      <c r="J24" s="68"/>
    </row>
    <row r="25" spans="2:11" ht="17.25" customHeight="1" thickBot="1" x14ac:dyDescent="0.3">
      <c r="B25" s="19" t="s">
        <v>15</v>
      </c>
      <c r="D25" s="20">
        <v>-31082.989350000003</v>
      </c>
      <c r="F25" s="20">
        <v>-27453.662280000004</v>
      </c>
      <c r="H25" s="20">
        <v>3629.3270699999994</v>
      </c>
      <c r="J25" s="65"/>
    </row>
    <row r="26" spans="2:11" ht="17.25" customHeight="1" thickBot="1" x14ac:dyDescent="0.3">
      <c r="B26" s="48"/>
      <c r="D26" s="22"/>
      <c r="F26" s="22"/>
      <c r="H26" s="22"/>
      <c r="J26" s="68"/>
    </row>
    <row r="27" spans="2:11" s="53" customFormat="1" ht="17.25" customHeight="1" thickBot="1" x14ac:dyDescent="0.3">
      <c r="B27" s="51" t="s">
        <v>16</v>
      </c>
      <c r="D27" s="81">
        <v>-308387.04562000005</v>
      </c>
      <c r="F27" s="81">
        <v>-306510.48251435586</v>
      </c>
      <c r="H27" s="81">
        <v>1876.5631056441925</v>
      </c>
      <c r="J27" s="82"/>
    </row>
    <row r="28" spans="2:11" ht="17.25" customHeight="1" thickBot="1" x14ac:dyDescent="0.3">
      <c r="B28" s="21"/>
      <c r="D28" s="28"/>
      <c r="F28" s="28"/>
      <c r="H28" s="28"/>
      <c r="J28" s="68"/>
    </row>
    <row r="29" spans="2:11" ht="17.25" customHeight="1" x14ac:dyDescent="0.25">
      <c r="B29" s="36" t="s">
        <v>17</v>
      </c>
      <c r="D29" s="47">
        <v>-14139.71055</v>
      </c>
      <c r="E29" s="28"/>
      <c r="F29" s="47">
        <v>-10221.13492</v>
      </c>
      <c r="H29" s="47">
        <v>3918.5756299999994</v>
      </c>
      <c r="J29" s="61"/>
    </row>
    <row r="30" spans="2:11" ht="17.25" customHeight="1" thickBot="1" x14ac:dyDescent="0.3">
      <c r="B30" s="54" t="s">
        <v>18</v>
      </c>
      <c r="D30" s="55">
        <v>-12927.398220000001</v>
      </c>
      <c r="E30" s="28"/>
      <c r="F30" s="55">
        <v>-12977.376130000001</v>
      </c>
      <c r="H30" s="55">
        <v>-49.977909999999611</v>
      </c>
      <c r="J30" s="69"/>
      <c r="K30" s="22"/>
    </row>
    <row r="31" spans="2:11" ht="17.25" customHeight="1" thickBot="1" x14ac:dyDescent="0.3">
      <c r="B31" s="48"/>
      <c r="D31" s="46"/>
      <c r="F31" s="46"/>
      <c r="H31" s="46"/>
      <c r="J31" s="70"/>
    </row>
    <row r="32" spans="2:11" s="74" customFormat="1" ht="17.25" thickBot="1" x14ac:dyDescent="0.3">
      <c r="B32" s="34" t="s">
        <v>19</v>
      </c>
      <c r="C32" s="4"/>
      <c r="D32" s="35">
        <v>-335454.15439000004</v>
      </c>
      <c r="E32" s="4"/>
      <c r="F32" s="35">
        <v>-329708.99356435589</v>
      </c>
      <c r="G32" s="4"/>
      <c r="H32" s="35">
        <v>5745.1608256441541</v>
      </c>
    </row>
    <row r="33" spans="2:13" ht="17.25" customHeight="1" thickBot="1" x14ac:dyDescent="0.3">
      <c r="D33" s="22"/>
      <c r="F33" s="22"/>
      <c r="H33" s="22"/>
      <c r="J33" s="61"/>
    </row>
    <row r="34" spans="2:13" ht="17.25" customHeight="1" x14ac:dyDescent="0.25">
      <c r="B34" s="36" t="s">
        <v>20</v>
      </c>
      <c r="D34" s="49">
        <v>-43896.785739999999</v>
      </c>
      <c r="F34" s="49">
        <v>-43993.012579999995</v>
      </c>
      <c r="H34" s="49">
        <v>-96.226839999995718</v>
      </c>
      <c r="J34" s="61"/>
    </row>
    <row r="35" spans="2:13" ht="17.25" customHeight="1" thickBot="1" x14ac:dyDescent="0.3">
      <c r="B35" s="9" t="s">
        <v>21</v>
      </c>
      <c r="D35" s="50">
        <v>-102702.08834999999</v>
      </c>
      <c r="F35" s="50">
        <v>-110077.33740999999</v>
      </c>
      <c r="H35" s="50">
        <v>-7375.2490600000019</v>
      </c>
      <c r="J35" s="61"/>
      <c r="L35" s="71"/>
      <c r="M35" s="71"/>
    </row>
    <row r="36" spans="2:13" ht="17.25" customHeight="1" thickBot="1" x14ac:dyDescent="0.3">
      <c r="B36" s="21"/>
      <c r="D36" s="22"/>
      <c r="F36" s="22"/>
      <c r="H36" s="22"/>
      <c r="J36" s="58"/>
      <c r="L36" s="71"/>
      <c r="M36" s="71"/>
    </row>
    <row r="37" spans="2:13" ht="17.25" customHeight="1" thickBot="1" x14ac:dyDescent="0.3">
      <c r="B37" s="41" t="s">
        <v>22</v>
      </c>
      <c r="D37" s="42">
        <v>-482053.02848000004</v>
      </c>
      <c r="F37" s="42">
        <v>-483779.3435543559</v>
      </c>
      <c r="H37" s="42">
        <v>-1726.3150743558654</v>
      </c>
      <c r="J37" s="72"/>
      <c r="L37" s="71"/>
      <c r="M37" s="71"/>
    </row>
    <row r="38" spans="2:13" ht="17.25" customHeight="1" thickBot="1" x14ac:dyDescent="0.3">
      <c r="F38" s="22"/>
      <c r="J38" s="58"/>
      <c r="L38" s="71"/>
      <c r="M38" s="71"/>
    </row>
    <row r="39" spans="2:13" ht="17.25" customHeight="1" thickBot="1" x14ac:dyDescent="0.3">
      <c r="B39" s="51" t="s">
        <v>29</v>
      </c>
      <c r="C39" s="75"/>
      <c r="D39" s="52">
        <v>-99367</v>
      </c>
      <c r="E39" s="53"/>
      <c r="F39" s="52">
        <v>-77174</v>
      </c>
      <c r="G39" s="53"/>
      <c r="H39" s="52">
        <v>22193</v>
      </c>
      <c r="I39" s="71"/>
      <c r="J39" s="71"/>
      <c r="K39" s="71"/>
      <c r="L39" s="71"/>
      <c r="M39" s="71"/>
    </row>
    <row r="40" spans="2:13" x14ac:dyDescent="0.25">
      <c r="D40" s="71"/>
      <c r="E40" s="71"/>
      <c r="F40" s="71"/>
      <c r="G40" s="71"/>
      <c r="H40" s="71"/>
      <c r="I40" s="71"/>
      <c r="J40" s="71"/>
      <c r="K40" s="71"/>
      <c r="L40" s="71"/>
      <c r="M40" s="71"/>
    </row>
    <row r="41" spans="2:13" x14ac:dyDescent="0.25">
      <c r="B41" s="73"/>
      <c r="D41" s="71"/>
      <c r="E41" s="71"/>
      <c r="F41" s="71"/>
      <c r="G41" s="71"/>
      <c r="H41" s="71"/>
      <c r="I41" s="71"/>
      <c r="J41" s="71"/>
      <c r="K41" s="71"/>
      <c r="L41" s="71"/>
      <c r="M41" s="71"/>
    </row>
    <row r="42" spans="2:13" x14ac:dyDescent="0.25">
      <c r="D42" s="71"/>
      <c r="E42" s="71"/>
      <c r="F42" s="71"/>
      <c r="G42" s="71"/>
      <c r="H42" s="71"/>
      <c r="I42" s="71"/>
      <c r="J42" s="71"/>
      <c r="K42" s="71"/>
      <c r="L42" s="71"/>
      <c r="M42" s="71"/>
    </row>
    <row r="43" spans="2:13" x14ac:dyDescent="0.25">
      <c r="D43" s="71"/>
      <c r="E43" s="71"/>
      <c r="F43" s="71"/>
      <c r="G43" s="71"/>
      <c r="H43" s="71"/>
      <c r="I43" s="71"/>
      <c r="J43" s="71"/>
      <c r="K43" s="71"/>
      <c r="L43" s="71"/>
      <c r="M43" s="71"/>
    </row>
    <row r="44" spans="2:13" x14ac:dyDescent="0.25">
      <c r="D44" s="71"/>
      <c r="E44" s="71"/>
      <c r="F44" s="71"/>
      <c r="G44" s="71"/>
      <c r="H44" s="71"/>
      <c r="I44" s="71"/>
      <c r="J44" s="71"/>
      <c r="K44" s="71"/>
    </row>
    <row r="45" spans="2:13" x14ac:dyDescent="0.25">
      <c r="D45" s="71"/>
      <c r="E45" s="71"/>
      <c r="F45" s="71"/>
      <c r="G45" s="71"/>
      <c r="H45" s="71"/>
      <c r="I45" s="71"/>
      <c r="J45" s="71"/>
      <c r="K45" s="71"/>
    </row>
    <row r="46" spans="2:13" x14ac:dyDescent="0.25">
      <c r="D46" s="71"/>
      <c r="E46" s="71"/>
      <c r="F46" s="71"/>
      <c r="G46" s="71"/>
      <c r="H46" s="71"/>
      <c r="I46" s="71"/>
      <c r="J46" s="71"/>
      <c r="K46" s="71"/>
    </row>
    <row r="47" spans="2:13" x14ac:dyDescent="0.25">
      <c r="D47" s="71"/>
      <c r="E47" s="71"/>
      <c r="F47" s="71"/>
      <c r="G47" s="71"/>
      <c r="H47" s="71"/>
      <c r="I47" s="71"/>
      <c r="J47" s="71"/>
      <c r="K47" s="71"/>
    </row>
  </sheetData>
  <pageMargins left="0" right="0.15748031496062992" top="0.74803149606299213" bottom="0.74803149606299213" header="0.31496062992125984" footer="0.31496062992125984"/>
  <pageSetup paperSize="9" scale="46" orientation="portrait" horizontalDpi="300" verticalDpi="300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451A-3BB5-4F1D-A5F3-5582FE4EA65C}">
  <sheetPr>
    <pageSetUpPr fitToPage="1"/>
  </sheetPr>
  <dimension ref="B1:M47"/>
  <sheetViews>
    <sheetView showGridLines="0"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9" sqref="B9"/>
    </sheetView>
  </sheetViews>
  <sheetFormatPr baseColWidth="10" defaultColWidth="11.5703125" defaultRowHeight="16.5" x14ac:dyDescent="0.25"/>
  <cols>
    <col min="1" max="1" width="2.85546875" style="4" customWidth="1"/>
    <col min="2" max="2" width="50" style="4" customWidth="1"/>
    <col min="3" max="3" width="2.85546875" style="4" customWidth="1"/>
    <col min="4" max="4" width="14.28515625" style="4" customWidth="1"/>
    <col min="5" max="5" width="2.85546875" style="4" customWidth="1"/>
    <col min="6" max="6" width="15" style="4" bestFit="1" customWidth="1"/>
    <col min="7" max="7" width="2.85546875" style="4" customWidth="1"/>
    <col min="8" max="8" width="14.28515625" style="4" customWidth="1"/>
    <col min="9" max="9" width="1.7109375" style="4" customWidth="1"/>
    <col min="10" max="10" width="18.42578125" style="83" customWidth="1"/>
    <col min="11" max="11" width="11.5703125" style="83"/>
    <col min="12" max="16384" width="11.5703125" style="4"/>
  </cols>
  <sheetData>
    <row r="1" spans="2:11" ht="8.25" customHeight="1" x14ac:dyDescent="0.25">
      <c r="D1" s="57"/>
    </row>
    <row r="2" spans="2:11" x14ac:dyDescent="0.25">
      <c r="B2" s="57"/>
      <c r="D2" s="57"/>
      <c r="F2" s="57"/>
    </row>
    <row r="3" spans="2:11" x14ac:dyDescent="0.25">
      <c r="B3" s="1" t="s">
        <v>0</v>
      </c>
      <c r="D3" s="45"/>
      <c r="F3" s="2"/>
    </row>
    <row r="4" spans="2:11" x14ac:dyDescent="0.25">
      <c r="B4" s="1" t="s">
        <v>33</v>
      </c>
      <c r="D4" s="45"/>
      <c r="F4" s="2"/>
    </row>
    <row r="5" spans="2:11" ht="17.25" thickBot="1" x14ac:dyDescent="0.3">
      <c r="D5" s="45"/>
      <c r="K5" s="84"/>
    </row>
    <row r="6" spans="2:11" s="56" customFormat="1" ht="33.75" thickBot="1" x14ac:dyDescent="0.35">
      <c r="B6" s="44" t="s">
        <v>1</v>
      </c>
      <c r="C6" s="4"/>
      <c r="D6" s="60" t="s">
        <v>25</v>
      </c>
      <c r="E6" s="4"/>
      <c r="F6" s="60" t="s">
        <v>26</v>
      </c>
      <c r="G6" s="4"/>
      <c r="H6" s="60" t="s">
        <v>27</v>
      </c>
      <c r="J6" s="85"/>
      <c r="K6" s="85"/>
    </row>
    <row r="7" spans="2:11" ht="7.5" customHeight="1" thickBot="1" x14ac:dyDescent="0.3"/>
    <row r="8" spans="2:11" ht="17.25" customHeight="1" x14ac:dyDescent="0.25">
      <c r="B8" s="3" t="s">
        <v>2</v>
      </c>
      <c r="D8" s="5">
        <v>395651.23560000001</v>
      </c>
      <c r="F8" s="5">
        <v>340043.01577999996</v>
      </c>
      <c r="H8" s="5">
        <v>-55608.219820000057</v>
      </c>
      <c r="J8" s="89"/>
    </row>
    <row r="9" spans="2:11" ht="17.25" customHeight="1" x14ac:dyDescent="0.25">
      <c r="B9" s="7" t="s">
        <v>3</v>
      </c>
      <c r="D9" s="13">
        <v>-22045.078070000003</v>
      </c>
      <c r="F9" s="13">
        <v>-21927.692760000005</v>
      </c>
      <c r="H9" s="13">
        <v>117.38530999999784</v>
      </c>
      <c r="J9" s="90"/>
    </row>
    <row r="10" spans="2:11" ht="17.25" customHeight="1" x14ac:dyDescent="0.25">
      <c r="B10" s="9" t="s">
        <v>4</v>
      </c>
      <c r="D10" s="18">
        <v>7500</v>
      </c>
      <c r="F10" s="18">
        <v>13675.651919999998</v>
      </c>
      <c r="H10" s="18">
        <v>6175.6519199999984</v>
      </c>
      <c r="J10" s="90"/>
    </row>
    <row r="11" spans="2:11" ht="17.25" customHeight="1" x14ac:dyDescent="0.25">
      <c r="B11" s="11" t="s">
        <v>5</v>
      </c>
      <c r="D11" s="12">
        <v>381106.15753000003</v>
      </c>
      <c r="F11" s="12">
        <v>331790.97493999993</v>
      </c>
      <c r="H11" s="12">
        <v>-49315.182590000099</v>
      </c>
      <c r="J11" s="90"/>
    </row>
    <row r="12" spans="2:11" ht="17.25" customHeight="1" x14ac:dyDescent="0.25">
      <c r="B12" s="7" t="s">
        <v>6</v>
      </c>
      <c r="D12" s="13">
        <v>32261.625070000002</v>
      </c>
      <c r="F12" s="8">
        <v>42990.53026</v>
      </c>
      <c r="H12" s="13">
        <v>10728.905189999998</v>
      </c>
      <c r="J12" s="91"/>
      <c r="K12" s="86"/>
    </row>
    <row r="13" spans="2:11" ht="17.25" customHeight="1" x14ac:dyDescent="0.25">
      <c r="B13" s="9" t="s">
        <v>7</v>
      </c>
      <c r="D13" s="14">
        <v>7849.5122699999993</v>
      </c>
      <c r="F13" s="14">
        <v>8195.1430499999988</v>
      </c>
      <c r="H13" s="14">
        <v>345.6307799999995</v>
      </c>
      <c r="J13" s="89"/>
    </row>
    <row r="14" spans="2:11" ht="17.25" customHeight="1" thickBot="1" x14ac:dyDescent="0.3">
      <c r="B14" s="15" t="s">
        <v>8</v>
      </c>
      <c r="D14" s="16">
        <v>421217.29487000004</v>
      </c>
      <c r="F14" s="16">
        <v>382976.64824999991</v>
      </c>
      <c r="H14" s="16">
        <v>-38240.64662000013</v>
      </c>
      <c r="J14" s="92"/>
    </row>
    <row r="15" spans="2:11" ht="17.25" customHeight="1" thickBot="1" x14ac:dyDescent="0.3">
      <c r="B15" s="21"/>
      <c r="D15" s="22"/>
      <c r="F15" s="102"/>
      <c r="H15" s="22"/>
      <c r="J15" s="93"/>
    </row>
    <row r="16" spans="2:11" ht="17.25" customHeight="1" x14ac:dyDescent="0.25">
      <c r="B16" s="3" t="s">
        <v>9</v>
      </c>
      <c r="D16" s="5">
        <v>-26725.490019999997</v>
      </c>
      <c r="E16" s="101"/>
      <c r="F16" s="5">
        <v>-25197.777880000001</v>
      </c>
      <c r="H16" s="5">
        <v>1527.712139999996</v>
      </c>
      <c r="J16" s="94"/>
    </row>
    <row r="17" spans="2:11" ht="17.25" customHeight="1" x14ac:dyDescent="0.25">
      <c r="B17" s="7" t="s">
        <v>10</v>
      </c>
      <c r="D17" s="13">
        <v>-79597.240649999992</v>
      </c>
      <c r="E17" s="101"/>
      <c r="F17" s="13">
        <v>-50799.52534</v>
      </c>
      <c r="H17" s="13">
        <v>28797.715309999992</v>
      </c>
      <c r="J17" s="95"/>
    </row>
    <row r="18" spans="2:11" ht="17.25" customHeight="1" x14ac:dyDescent="0.25">
      <c r="B18" s="17" t="s">
        <v>11</v>
      </c>
      <c r="D18" s="18">
        <v>-507020.74773</v>
      </c>
      <c r="E18" s="101"/>
      <c r="F18" s="18">
        <v>-540488.64884000004</v>
      </c>
      <c r="H18" s="18">
        <v>-33467.901110000035</v>
      </c>
      <c r="J18" s="91"/>
      <c r="K18" s="86"/>
    </row>
    <row r="19" spans="2:11" ht="17.25" customHeight="1" x14ac:dyDescent="0.25">
      <c r="B19" s="7" t="s">
        <v>30</v>
      </c>
      <c r="D19" s="13">
        <v>-190371.32070999997</v>
      </c>
      <c r="E19" s="103"/>
      <c r="F19" s="13">
        <v>-171966.61496000001</v>
      </c>
      <c r="H19" s="13">
        <v>18404.705749999965</v>
      </c>
      <c r="J19" s="100"/>
    </row>
    <row r="20" spans="2:11" ht="17.25" customHeight="1" x14ac:dyDescent="0.25">
      <c r="B20" s="17" t="s">
        <v>31</v>
      </c>
      <c r="D20" s="18">
        <v>-607.3347</v>
      </c>
      <c r="F20" s="18">
        <v>-2231.14365</v>
      </c>
      <c r="H20" s="18">
        <v>-1623.8089500000001</v>
      </c>
      <c r="J20" s="91"/>
      <c r="K20" s="86"/>
    </row>
    <row r="21" spans="2:11" ht="17.25" customHeight="1" thickBot="1" x14ac:dyDescent="0.3">
      <c r="B21" s="19" t="s">
        <v>13</v>
      </c>
      <c r="D21" s="20">
        <v>-804322.13380999991</v>
      </c>
      <c r="F21" s="20">
        <v>-790683.71067000006</v>
      </c>
      <c r="H21" s="20">
        <v>13638.423139999853</v>
      </c>
      <c r="J21" s="91"/>
      <c r="K21" s="86"/>
    </row>
    <row r="22" spans="2:11" ht="17.25" customHeight="1" thickBot="1" x14ac:dyDescent="0.3">
      <c r="B22" s="21"/>
      <c r="D22" s="22"/>
      <c r="F22" s="22"/>
      <c r="H22" s="22"/>
      <c r="J22" s="96"/>
    </row>
    <row r="23" spans="2:11" ht="17.25" customHeight="1" thickBot="1" x14ac:dyDescent="0.3">
      <c r="B23" s="23" t="s">
        <v>14</v>
      </c>
      <c r="D23" s="24">
        <v>-383104.83893999987</v>
      </c>
      <c r="F23" s="24">
        <v>-407707.06242000009</v>
      </c>
      <c r="H23" s="24">
        <v>-24602.223480000219</v>
      </c>
      <c r="J23" s="96"/>
    </row>
    <row r="24" spans="2:11" ht="17.25" customHeight="1" x14ac:dyDescent="0.25">
      <c r="B24" s="21"/>
      <c r="D24" s="22"/>
      <c r="F24" s="22"/>
      <c r="H24" s="22"/>
      <c r="J24" s="96"/>
    </row>
    <row r="25" spans="2:11" ht="17.25" customHeight="1" thickBot="1" x14ac:dyDescent="0.3">
      <c r="B25" s="19" t="s">
        <v>15</v>
      </c>
      <c r="D25" s="20">
        <v>-49447.227530000004</v>
      </c>
      <c r="E25" s="101"/>
      <c r="F25" s="20">
        <v>-35430.060829999995</v>
      </c>
      <c r="H25" s="20">
        <v>14017.166700000009</v>
      </c>
      <c r="J25" s="93"/>
    </row>
    <row r="26" spans="2:11" ht="17.25" customHeight="1" thickBot="1" x14ac:dyDescent="0.3">
      <c r="B26" s="48"/>
      <c r="D26" s="102"/>
      <c r="E26" s="101"/>
      <c r="F26" s="102"/>
      <c r="H26" s="22"/>
      <c r="J26" s="96"/>
    </row>
    <row r="27" spans="2:11" s="53" customFormat="1" ht="17.25" customHeight="1" thickBot="1" x14ac:dyDescent="0.3">
      <c r="B27" s="51" t="s">
        <v>16</v>
      </c>
      <c r="D27" s="81">
        <v>-432552.06646999985</v>
      </c>
      <c r="E27" s="104"/>
      <c r="F27" s="81">
        <v>-443137.12325000006</v>
      </c>
      <c r="H27" s="81">
        <v>-10585.056780000217</v>
      </c>
      <c r="J27" s="97"/>
      <c r="K27" s="87"/>
    </row>
    <row r="28" spans="2:11" ht="17.25" customHeight="1" thickBot="1" x14ac:dyDescent="0.3">
      <c r="B28" s="21"/>
      <c r="D28" s="28"/>
      <c r="E28" s="101"/>
      <c r="F28" s="28"/>
      <c r="H28" s="28"/>
      <c r="J28" s="96"/>
    </row>
    <row r="29" spans="2:11" ht="17.25" customHeight="1" x14ac:dyDescent="0.25">
      <c r="B29" s="36" t="s">
        <v>17</v>
      </c>
      <c r="D29" s="47">
        <v>-17037.349540000003</v>
      </c>
      <c r="E29" s="28"/>
      <c r="F29" s="47">
        <v>-13550.722089999999</v>
      </c>
      <c r="G29" s="101"/>
      <c r="H29" s="47">
        <v>3486.6274500000054</v>
      </c>
      <c r="J29" s="89"/>
    </row>
    <row r="30" spans="2:11" ht="17.25" customHeight="1" thickBot="1" x14ac:dyDescent="0.3">
      <c r="B30" s="54" t="s">
        <v>18</v>
      </c>
      <c r="D30" s="55">
        <v>-17236.53096</v>
      </c>
      <c r="E30" s="28"/>
      <c r="F30" s="55">
        <v>-17268.74265</v>
      </c>
      <c r="G30" s="101"/>
      <c r="H30" s="55">
        <v>-32.21169000000009</v>
      </c>
      <c r="J30" s="98"/>
      <c r="K30" s="86"/>
    </row>
    <row r="31" spans="2:11" ht="17.25" customHeight="1" thickBot="1" x14ac:dyDescent="0.3">
      <c r="B31" s="48"/>
      <c r="D31" s="46"/>
      <c r="E31" s="101"/>
      <c r="F31" s="46"/>
      <c r="G31" s="101"/>
      <c r="H31" s="46"/>
      <c r="J31" s="99"/>
    </row>
    <row r="32" spans="2:11" s="74" customFormat="1" ht="17.25" thickBot="1" x14ac:dyDescent="0.3">
      <c r="B32" s="34" t="s">
        <v>19</v>
      </c>
      <c r="C32" s="4"/>
      <c r="D32" s="35">
        <v>-466825.94696999982</v>
      </c>
      <c r="E32" s="101"/>
      <c r="F32" s="35">
        <v>-473956.58799000003</v>
      </c>
      <c r="G32" s="101"/>
      <c r="H32" s="35">
        <v>-7130.6410200002138</v>
      </c>
      <c r="J32" s="88"/>
      <c r="K32" s="88"/>
    </row>
    <row r="33" spans="2:13" ht="17.25" customHeight="1" thickBot="1" x14ac:dyDescent="0.3">
      <c r="D33" s="102"/>
      <c r="E33" s="101"/>
      <c r="F33" s="102"/>
      <c r="G33" s="101"/>
      <c r="H33" s="22"/>
      <c r="J33" s="89"/>
    </row>
    <row r="34" spans="2:13" ht="17.25" customHeight="1" x14ac:dyDescent="0.25">
      <c r="B34" s="36" t="s">
        <v>20</v>
      </c>
      <c r="D34" s="49">
        <v>-46470.074000000001</v>
      </c>
      <c r="E34" s="101"/>
      <c r="F34" s="49">
        <v>-46739.740890000001</v>
      </c>
      <c r="G34" s="101"/>
      <c r="H34" s="49">
        <v>-269.66689000000042</v>
      </c>
      <c r="J34" s="89"/>
    </row>
    <row r="35" spans="2:13" ht="17.25" customHeight="1" thickBot="1" x14ac:dyDescent="0.3">
      <c r="B35" s="9" t="s">
        <v>21</v>
      </c>
      <c r="D35" s="50">
        <v>-136936.11780000001</v>
      </c>
      <c r="E35" s="101"/>
      <c r="F35" s="50">
        <v>-134542.90033999999</v>
      </c>
      <c r="G35" s="101"/>
      <c r="H35" s="50">
        <v>2393.2174600000144</v>
      </c>
      <c r="J35" s="89"/>
      <c r="L35" s="71"/>
      <c r="M35" s="71"/>
    </row>
    <row r="36" spans="2:13" ht="17.25" customHeight="1" thickBot="1" x14ac:dyDescent="0.3">
      <c r="B36" s="21"/>
      <c r="D36" s="102"/>
      <c r="E36" s="101"/>
      <c r="F36" s="102"/>
      <c r="H36" s="22"/>
      <c r="L36" s="71"/>
      <c r="M36" s="71"/>
    </row>
    <row r="37" spans="2:13" ht="17.25" customHeight="1" thickBot="1" x14ac:dyDescent="0.3">
      <c r="B37" s="41" t="s">
        <v>22</v>
      </c>
      <c r="D37" s="42">
        <v>-650232.13876999984</v>
      </c>
      <c r="E37" s="101"/>
      <c r="F37" s="42">
        <v>-655239.2292200001</v>
      </c>
      <c r="H37" s="42">
        <v>-5007.0904500002507</v>
      </c>
      <c r="J37" s="86"/>
      <c r="K37" s="86"/>
      <c r="L37" s="71"/>
      <c r="M37" s="71"/>
    </row>
    <row r="38" spans="2:13" ht="17.25" customHeight="1" thickBot="1" x14ac:dyDescent="0.3">
      <c r="D38" s="101"/>
      <c r="E38" s="101"/>
      <c r="F38" s="102"/>
      <c r="L38" s="71"/>
      <c r="M38" s="71"/>
    </row>
    <row r="39" spans="2:13" ht="17.25" customHeight="1" thickBot="1" x14ac:dyDescent="0.3">
      <c r="B39" s="51" t="s">
        <v>34</v>
      </c>
      <c r="C39" s="75"/>
      <c r="D39" s="52">
        <v>178405</v>
      </c>
      <c r="E39" s="104"/>
      <c r="F39" s="52">
        <f>108661+3076.59</f>
        <v>111737.59</v>
      </c>
      <c r="G39" s="53"/>
      <c r="H39" s="52">
        <f>+D39-F39</f>
        <v>66667.41</v>
      </c>
      <c r="I39" s="71"/>
      <c r="J39" s="71"/>
      <c r="K39" s="71"/>
      <c r="L39" s="71"/>
      <c r="M39" s="71"/>
    </row>
    <row r="40" spans="2:13" x14ac:dyDescent="0.25">
      <c r="D40" s="71"/>
      <c r="E40" s="71"/>
      <c r="F40" s="71"/>
      <c r="G40" s="71"/>
      <c r="H40" s="71"/>
      <c r="I40" s="71"/>
      <c r="J40" s="71"/>
      <c r="K40" s="71"/>
      <c r="L40" s="71"/>
      <c r="M40" s="71"/>
    </row>
    <row r="41" spans="2:13" x14ac:dyDescent="0.25">
      <c r="B41" s="73"/>
      <c r="D41" s="71"/>
      <c r="E41" s="71"/>
      <c r="F41" s="71"/>
      <c r="G41" s="71"/>
      <c r="H41" s="71"/>
      <c r="I41" s="71"/>
      <c r="J41" s="71"/>
      <c r="K41" s="71"/>
      <c r="L41" s="71"/>
      <c r="M41" s="71"/>
    </row>
    <row r="42" spans="2:13" x14ac:dyDescent="0.25">
      <c r="D42" s="71"/>
      <c r="E42" s="71"/>
      <c r="F42" s="71"/>
      <c r="G42" s="71"/>
      <c r="H42" s="71"/>
      <c r="I42" s="71"/>
      <c r="J42" s="71"/>
      <c r="K42" s="71"/>
      <c r="L42" s="71"/>
      <c r="M42" s="71"/>
    </row>
    <row r="43" spans="2:13" x14ac:dyDescent="0.25">
      <c r="D43" s="71"/>
      <c r="E43" s="71"/>
      <c r="F43" s="71"/>
      <c r="G43" s="71"/>
      <c r="H43" s="71"/>
      <c r="I43" s="71"/>
      <c r="J43" s="71"/>
      <c r="K43" s="71"/>
      <c r="L43" s="71"/>
      <c r="M43" s="71"/>
    </row>
    <row r="44" spans="2:13" x14ac:dyDescent="0.25">
      <c r="D44" s="71"/>
      <c r="E44" s="71"/>
      <c r="F44" s="71"/>
      <c r="G44" s="71"/>
      <c r="H44" s="71"/>
      <c r="I44" s="71"/>
      <c r="J44" s="71"/>
      <c r="K44" s="71"/>
    </row>
    <row r="45" spans="2:13" x14ac:dyDescent="0.25">
      <c r="D45" s="71"/>
      <c r="E45" s="71"/>
      <c r="F45" s="71"/>
      <c r="G45" s="71"/>
      <c r="H45" s="71"/>
      <c r="I45" s="71"/>
      <c r="J45" s="71"/>
      <c r="K45" s="71"/>
    </row>
    <row r="46" spans="2:13" x14ac:dyDescent="0.25">
      <c r="D46" s="71"/>
      <c r="E46" s="71"/>
      <c r="F46" s="71"/>
      <c r="G46" s="71"/>
      <c r="H46" s="71"/>
      <c r="I46" s="71"/>
      <c r="J46" s="71"/>
      <c r="K46" s="71"/>
    </row>
    <row r="47" spans="2:13" x14ac:dyDescent="0.25">
      <c r="D47" s="71"/>
      <c r="E47" s="71"/>
      <c r="F47" s="71"/>
      <c r="G47" s="71"/>
      <c r="H47" s="71"/>
      <c r="I47" s="71"/>
      <c r="J47" s="71"/>
      <c r="K47" s="71"/>
    </row>
  </sheetData>
  <pageMargins left="0" right="0.15748031496062992" top="0.74803149606299213" bottom="0.74803149606299213" header="0.31496062992125984" footer="0.31496062992125984"/>
  <pageSetup paperSize="9" scale="46" orientation="portrait" horizontalDpi="300" verticalDpi="3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1T</vt:lpstr>
      <vt:lpstr>2T</vt:lpstr>
      <vt:lpstr>3T</vt:lpstr>
      <vt:lpstr>4T</vt:lpstr>
      <vt:lpstr>'2T'!Área_de_impresión</vt:lpstr>
      <vt:lpstr>'3T'!Área_de_impresión</vt:lpstr>
      <vt:lpstr>'4T'!Área_de_impresión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2022-10-21T09:31:11Z</cp:lastPrinted>
  <dcterms:created xsi:type="dcterms:W3CDTF">2022-10-21T09:30:46Z</dcterms:created>
  <dcterms:modified xsi:type="dcterms:W3CDTF">2024-04-19T13:39:56Z</dcterms:modified>
</cp:coreProperties>
</file>