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Seguiments Mensuals (Compte de Resultats)\Portal Transparència\"/>
    </mc:Choice>
  </mc:AlternateContent>
  <xr:revisionPtr revIDLastSave="0" documentId="13_ncr:1_{F3F523F7-0EAA-4409-85AD-E94DDF94EB26}" xr6:coauthVersionLast="47" xr6:coauthVersionMax="47" xr10:uidLastSave="{00000000-0000-0000-0000-000000000000}"/>
  <bookViews>
    <workbookView xWindow="28680" yWindow="-120" windowWidth="29040" windowHeight="15840" tabRatio="601" activeTab="2" xr2:uid="{0E598642-22C9-4CCE-A26B-14A869AFCC7F}"/>
  </bookViews>
  <sheets>
    <sheet name="1T" sheetId="1" r:id="rId1"/>
    <sheet name="2T" sheetId="2" r:id="rId2"/>
    <sheet name="3T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_xlnm.Print_Area" localSheetId="2">'3T'!$B$3:$I$39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3" l="1"/>
  <c r="H41" i="3" s="1"/>
  <c r="D41" i="3"/>
  <c r="D43" i="3" s="1"/>
  <c r="H39" i="3"/>
  <c r="H37" i="3"/>
  <c r="H35" i="3"/>
  <c r="H34" i="3"/>
  <c r="H32" i="3"/>
  <c r="H30" i="3"/>
  <c r="H29" i="3"/>
  <c r="H27" i="3"/>
  <c r="H25" i="3"/>
  <c r="H23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F41" i="2"/>
  <c r="H41" i="2" s="1"/>
  <c r="D41" i="2"/>
  <c r="H39" i="2"/>
  <c r="H35" i="2"/>
  <c r="H34" i="2"/>
  <c r="H30" i="2"/>
  <c r="H29" i="2"/>
  <c r="H27" i="2"/>
  <c r="H25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39" i="1"/>
  <c r="F41" i="1"/>
  <c r="D41" i="1"/>
  <c r="F27" i="1"/>
  <c r="F32" i="1" s="1"/>
  <c r="D27" i="1"/>
  <c r="D32" i="1" s="1"/>
  <c r="D37" i="1" s="1"/>
  <c r="H41" i="1"/>
  <c r="H35" i="1"/>
  <c r="H34" i="1"/>
  <c r="H30" i="1"/>
  <c r="H29" i="1"/>
  <c r="H25" i="1"/>
  <c r="H20" i="1"/>
  <c r="H19" i="1"/>
  <c r="H18" i="1"/>
  <c r="H17" i="1"/>
  <c r="H13" i="1"/>
  <c r="H12" i="1"/>
  <c r="H14" i="1"/>
  <c r="H10" i="1"/>
  <c r="H9" i="1"/>
  <c r="H8" i="1"/>
  <c r="H21" i="1"/>
  <c r="H11" i="1"/>
  <c r="H16" i="1"/>
  <c r="H23" i="1"/>
  <c r="H27" i="1"/>
  <c r="F43" i="3" l="1"/>
  <c r="H43" i="3" s="1"/>
  <c r="D43" i="2"/>
  <c r="H32" i="2"/>
  <c r="H37" i="2"/>
  <c r="D43" i="1"/>
  <c r="F37" i="1"/>
  <c r="H32" i="1"/>
  <c r="F43" i="2" l="1"/>
  <c r="H43" i="2" s="1"/>
  <c r="F43" i="1"/>
  <c r="H43" i="1" s="1"/>
  <c r="H37" i="1"/>
</calcChain>
</file>

<file path=xl/sharedStrings.xml><?xml version="1.0" encoding="utf-8"?>
<sst xmlns="http://schemas.openxmlformats.org/spreadsheetml/2006/main" count="93" uniqueCount="33">
  <si>
    <t>TMB</t>
  </si>
  <si>
    <t>(En milers d'euros)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</si>
  <si>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</si>
  <si>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</si>
  <si>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</si>
  <si>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</si>
  <si>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</si>
  <si>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</si>
  <si>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</si>
  <si>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</si>
  <si>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</si>
  <si>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</si>
  <si>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</si>
  <si>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</si>
  <si>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</si>
  <si>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</si>
  <si>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</si>
  <si>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</si>
  <si>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</si>
  <si>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</si>
  <si>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</si>
  <si>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</si>
  <si>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</si>
  <si>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Pla de Millora</t>
  </si>
  <si>
    <t>TOTAL NECESSITATS A SUBVENCIONAR</t>
  </si>
  <si>
    <t>Inversions Totals</t>
  </si>
  <si>
    <t>Tributs, Provisions i Altres</t>
  </si>
  <si>
    <t>COMPTE DE RESULTATS MARÇ 2024</t>
  </si>
  <si>
    <t>Pressupost 2024</t>
  </si>
  <si>
    <t>Real 2024</t>
  </si>
  <si>
    <t>Dif. Real'24 / PPOST'24</t>
  </si>
  <si>
    <t>COMPTE DE RESULTATS JUNY 2024</t>
  </si>
  <si>
    <t>COMPTE DE RESULTATS SETEMBRE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</si>
</sst>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  <font>
      <b/>
      <sz val="11"/>
      <color theme="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0" fontId="5" fillId="0" borderId="8" xfId="3" applyFont="1" applyFill="1" applyBorder="1" applyAlignment="1">
      <alignment vertical="center"/>
    </xf>
    <xf numFmtId="3" fontId="5" fillId="0" borderId="14" xfId="3" applyNumberFormat="1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3" fontId="5" fillId="0" borderId="15" xfId="3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/>
    </xf>
    <xf numFmtId="3" fontId="6" fillId="5" borderId="1" xfId="3" applyNumberFormat="1" applyFont="1" applyFill="1" applyBorder="1" applyAlignment="1">
      <alignment vertical="center"/>
    </xf>
    <xf numFmtId="0" fontId="5" fillId="0" borderId="8" xfId="3" applyFont="1" applyBorder="1" applyAlignment="1">
      <alignment vertical="center"/>
    </xf>
    <xf numFmtId="3" fontId="5" fillId="0" borderId="14" xfId="4" applyNumberFormat="1" applyFont="1" applyFill="1" applyBorder="1" applyAlignment="1">
      <alignment vertical="center"/>
    </xf>
    <xf numFmtId="3" fontId="5" fillId="0" borderId="15" xfId="4" applyNumberFormat="1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6" fillId="6" borderId="11" xfId="3" applyFont="1" applyFill="1" applyBorder="1" applyAlignment="1">
      <alignment vertical="center" wrapText="1"/>
    </xf>
    <xf numFmtId="3" fontId="6" fillId="6" borderId="1" xfId="4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/>
    <xf numFmtId="3" fontId="6" fillId="2" borderId="1" xfId="3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4" fontId="6" fillId="0" borderId="0" xfId="5" applyNumberFormat="1" applyFont="1" applyFill="1" applyBorder="1" applyAlignment="1">
      <alignment horizontal="left" vertical="center" wrapText="1"/>
    </xf>
    <xf numFmtId="0" fontId="8" fillId="7" borderId="1" xfId="3" applyFont="1" applyFill="1" applyBorder="1" applyAlignment="1">
      <alignment vertical="center"/>
    </xf>
    <xf numFmtId="3" fontId="8" fillId="7" borderId="1" xfId="3" applyNumberFormat="1" applyFont="1" applyFill="1" applyBorder="1" applyAlignment="1">
      <alignment vertical="center"/>
    </xf>
  </cellXfs>
  <cellStyles count="6">
    <cellStyle name="Normal" xfId="0" builtinId="0"/>
    <cellStyle name="Normal 10 2 2" xfId="2" xr:uid="{C133CC17-519A-464F-8FCA-7FA888B89A94}"/>
    <cellStyle name="Normal 10 2 4 5" xfId="5" xr:uid="{248F73F9-33C6-4844-A80C-7337E88ACF95}"/>
    <cellStyle name="Normal 2 2 2" xfId="4" xr:uid="{AE7C8D0B-462C-4130-B8D4-5435DFC4EF44}"/>
    <cellStyle name="Normal 6 2 3 9" xfId="3" xr:uid="{E3C6943D-CE89-4077-A4E5-3CFC26720E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5FF1D4C3-D732-4702-B088-2DDDA5ACF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D3E0112C-94DF-4A1C-BF19-2DBE9A974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625077E6-99E1-49A3-8BCD-AF07C8CD0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04775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9DF7-2798-4D84-823C-1089F0E83C09}">
  <sheetPr>
    <pageSetUpPr fitToPage="1"/>
  </sheetPr>
  <dimension ref="B3:J43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ColWidth="11.42578125" defaultRowHeight="16.5" x14ac:dyDescent="0.3"/>
  <cols>
    <col min="1" max="1" width="2.85546875" style="45" customWidth="1"/>
    <col min="2" max="2" width="50" style="45" customWidth="1"/>
    <col min="3" max="3" width="2.28515625" style="45" customWidth="1"/>
    <col min="4" max="4" width="14.28515625" style="45" customWidth="1"/>
    <col min="5" max="5" width="2.28515625" style="45" customWidth="1"/>
    <col min="6" max="6" width="14.28515625" style="45" customWidth="1"/>
    <col min="7" max="7" width="2.28515625" style="45" customWidth="1"/>
    <col min="8" max="8" width="14.28515625" style="45" customWidth="1"/>
    <col min="9" max="16384" width="11.42578125" style="45"/>
  </cols>
  <sheetData>
    <row r="3" spans="2:8" x14ac:dyDescent="0.3">
      <c r="B3" s="1" t="s">
        <v>0</v>
      </c>
      <c r="C3" s="4"/>
      <c r="D3" s="2"/>
      <c r="E3" s="4"/>
      <c r="F3" s="2"/>
      <c r="G3" s="4"/>
      <c r="H3" s="4"/>
    </row>
    <row r="4" spans="2:8" x14ac:dyDescent="0.3">
      <c r="B4" s="43" t="s">
        <v>27</v>
      </c>
      <c r="C4" s="4"/>
      <c r="D4" s="2"/>
      <c r="E4" s="4"/>
      <c r="F4" s="2"/>
      <c r="G4" s="4"/>
      <c r="H4" s="4"/>
    </row>
    <row r="5" spans="2:8" ht="17.25" thickBot="1" x14ac:dyDescent="0.35">
      <c r="B5" s="43"/>
      <c r="C5" s="2"/>
      <c r="D5" s="2"/>
      <c r="E5" s="2"/>
      <c r="F5" s="2"/>
      <c r="G5" s="2"/>
      <c r="H5" s="4"/>
    </row>
    <row r="6" spans="2:8" ht="33.75" thickBot="1" x14ac:dyDescent="0.35">
      <c r="B6" s="44" t="s">
        <v>1</v>
      </c>
      <c r="C6" s="4"/>
      <c r="D6" s="46" t="s">
        <v>28</v>
      </c>
      <c r="E6" s="4"/>
      <c r="F6" s="46" t="s">
        <v>29</v>
      </c>
      <c r="G6" s="4"/>
      <c r="H6" s="46" t="s">
        <v>30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101691.44651000001</v>
      </c>
      <c r="E8" s="4"/>
      <c r="F8" s="5">
        <v>85769.521059999999</v>
      </c>
      <c r="G8" s="4"/>
      <c r="H8" s="6">
        <f>+F8-D8</f>
        <v>-15921.92545000001</v>
      </c>
    </row>
    <row r="9" spans="2:8" x14ac:dyDescent="0.3">
      <c r="B9" s="7" t="s">
        <v>3</v>
      </c>
      <c r="C9" s="4"/>
      <c r="D9" s="8">
        <v>-4904.0236199999999</v>
      </c>
      <c r="E9" s="4"/>
      <c r="F9" s="8">
        <v>-4905.66327</v>
      </c>
      <c r="G9" s="4"/>
      <c r="H9" s="8">
        <f t="shared" ref="H9:H14" si="0">+F9-D9</f>
        <v>-1.6396500000000742</v>
      </c>
    </row>
    <row r="10" spans="2:8" x14ac:dyDescent="0.3">
      <c r="B10" s="9" t="s">
        <v>4</v>
      </c>
      <c r="C10" s="4"/>
      <c r="D10" s="10">
        <v>0</v>
      </c>
      <c r="E10" s="4"/>
      <c r="F10" s="10">
        <v>0</v>
      </c>
      <c r="G10" s="4"/>
      <c r="H10" s="10">
        <f t="shared" si="0"/>
        <v>0</v>
      </c>
    </row>
    <row r="11" spans="2:8" x14ac:dyDescent="0.3">
      <c r="B11" s="11" t="s">
        <v>5</v>
      </c>
      <c r="C11" s="4"/>
      <c r="D11" s="12">
        <v>96787.422890000016</v>
      </c>
      <c r="E11" s="4"/>
      <c r="F11" s="12">
        <v>80863.857789999995</v>
      </c>
      <c r="G11" s="4"/>
      <c r="H11" s="12">
        <f t="shared" si="0"/>
        <v>-15923.565100000022</v>
      </c>
    </row>
    <row r="12" spans="2:8" x14ac:dyDescent="0.3">
      <c r="B12" s="7" t="s">
        <v>6</v>
      </c>
      <c r="C12" s="1"/>
      <c r="D12" s="13">
        <v>9758.9991200000004</v>
      </c>
      <c r="E12" s="1"/>
      <c r="F12" s="13">
        <v>8958.191499999999</v>
      </c>
      <c r="G12" s="1"/>
      <c r="H12" s="13">
        <f t="shared" si="0"/>
        <v>-800.80762000000141</v>
      </c>
    </row>
    <row r="13" spans="2:8" x14ac:dyDescent="0.3">
      <c r="B13" s="9" t="s">
        <v>7</v>
      </c>
      <c r="C13" s="1"/>
      <c r="D13" s="14">
        <v>1963.16013</v>
      </c>
      <c r="E13" s="1"/>
      <c r="F13" s="14">
        <v>1965.6102900000001</v>
      </c>
      <c r="G13" s="1"/>
      <c r="H13" s="14">
        <f t="shared" si="0"/>
        <v>2.4501600000000963</v>
      </c>
    </row>
    <row r="14" spans="2:8" ht="17.25" thickBot="1" x14ac:dyDescent="0.35">
      <c r="B14" s="15" t="s">
        <v>8</v>
      </c>
      <c r="C14" s="4"/>
      <c r="D14" s="16">
        <v>108509.58214000001</v>
      </c>
      <c r="E14" s="4"/>
      <c r="F14" s="16">
        <v>91787.659579999992</v>
      </c>
      <c r="G14" s="4"/>
      <c r="H14" s="16">
        <f t="shared" si="0"/>
        <v>-16721.922560000021</v>
      </c>
    </row>
    <row r="15" spans="2:8" ht="17.25" thickBot="1" x14ac:dyDescent="0.35">
      <c r="B15" s="21"/>
      <c r="C15" s="4"/>
      <c r="D15" s="22"/>
      <c r="E15" s="4"/>
      <c r="F15" s="22"/>
      <c r="G15" s="4"/>
      <c r="H15" s="22"/>
    </row>
    <row r="16" spans="2:8" x14ac:dyDescent="0.3">
      <c r="B16" s="3" t="s">
        <v>9</v>
      </c>
      <c r="C16" s="4"/>
      <c r="D16" s="5">
        <v>-7417.5243399999999</v>
      </c>
      <c r="E16" s="4"/>
      <c r="F16" s="5">
        <v>-7948.7129099999993</v>
      </c>
      <c r="G16" s="4"/>
      <c r="H16" s="6">
        <f t="shared" ref="H16:H21" si="1">+F16-D16</f>
        <v>-531.18856999999934</v>
      </c>
    </row>
    <row r="17" spans="2:10" x14ac:dyDescent="0.3">
      <c r="B17" s="7" t="s">
        <v>10</v>
      </c>
      <c r="C17" s="4"/>
      <c r="D17" s="13">
        <v>-13402.97307</v>
      </c>
      <c r="E17" s="4"/>
      <c r="F17" s="13">
        <v>-10946.31712</v>
      </c>
      <c r="G17" s="4"/>
      <c r="H17" s="8">
        <f t="shared" si="1"/>
        <v>2456.6559500000003</v>
      </c>
    </row>
    <row r="18" spans="2:10" x14ac:dyDescent="0.3">
      <c r="B18" s="17" t="s">
        <v>11</v>
      </c>
      <c r="C18" s="4"/>
      <c r="D18" s="18">
        <v>-128274.10746999999</v>
      </c>
      <c r="E18" s="4"/>
      <c r="F18" s="18">
        <v>-133582.48872999998</v>
      </c>
      <c r="G18" s="4"/>
      <c r="H18" s="10">
        <f t="shared" si="1"/>
        <v>-5308.3812599999947</v>
      </c>
      <c r="J18" s="47"/>
    </row>
    <row r="19" spans="2:10" x14ac:dyDescent="0.3">
      <c r="B19" s="7" t="s">
        <v>12</v>
      </c>
      <c r="C19" s="4"/>
      <c r="D19" s="13">
        <v>-46464.841240000009</v>
      </c>
      <c r="E19" s="4"/>
      <c r="F19" s="13">
        <v>-41434.72194000001</v>
      </c>
      <c r="G19" s="4"/>
      <c r="H19" s="8">
        <f t="shared" si="1"/>
        <v>5030.1192999999985</v>
      </c>
    </row>
    <row r="20" spans="2:10" x14ac:dyDescent="0.3">
      <c r="B20" s="7" t="s">
        <v>26</v>
      </c>
      <c r="C20" s="4"/>
      <c r="D20" s="13">
        <v>-285.84748000000002</v>
      </c>
      <c r="E20" s="4"/>
      <c r="F20" s="13">
        <v>-264.51976000000002</v>
      </c>
      <c r="G20" s="4"/>
      <c r="H20" s="8">
        <f t="shared" si="1"/>
        <v>21.327719999999999</v>
      </c>
    </row>
    <row r="21" spans="2:10" ht="17.25" thickBot="1" x14ac:dyDescent="0.35">
      <c r="B21" s="19" t="s">
        <v>13</v>
      </c>
      <c r="C21" s="4"/>
      <c r="D21" s="20">
        <v>-195845.2936</v>
      </c>
      <c r="E21" s="4"/>
      <c r="F21" s="20">
        <v>-194176.76045999999</v>
      </c>
      <c r="G21" s="4"/>
      <c r="H21" s="20">
        <f t="shared" si="1"/>
        <v>1668.5331400000141</v>
      </c>
    </row>
    <row r="22" spans="2:10" ht="17.25" thickBot="1" x14ac:dyDescent="0.35">
      <c r="B22" s="21"/>
      <c r="C22" s="4"/>
      <c r="D22" s="22"/>
      <c r="E22" s="4"/>
      <c r="F22" s="22"/>
      <c r="G22" s="4"/>
      <c r="H22" s="22"/>
    </row>
    <row r="23" spans="2:10" ht="17.25" thickBot="1" x14ac:dyDescent="0.35">
      <c r="B23" s="23" t="s">
        <v>14</v>
      </c>
      <c r="C23" s="4"/>
      <c r="D23" s="24">
        <v>-87335.711459999991</v>
      </c>
      <c r="E23" s="4"/>
      <c r="F23" s="24">
        <v>-102389.10088</v>
      </c>
      <c r="G23" s="4"/>
      <c r="H23" s="24">
        <f>+F23-D23</f>
        <v>-15053.389420000007</v>
      </c>
    </row>
    <row r="24" spans="2:10" x14ac:dyDescent="0.3">
      <c r="B24" s="21"/>
      <c r="C24" s="4"/>
      <c r="D24" s="22"/>
      <c r="E24" s="4"/>
      <c r="F24" s="22"/>
      <c r="G24" s="4"/>
      <c r="H24" s="22"/>
    </row>
    <row r="25" spans="2:10" ht="17.25" thickBot="1" x14ac:dyDescent="0.35">
      <c r="B25" s="19" t="s">
        <v>15</v>
      </c>
      <c r="C25" s="4"/>
      <c r="D25" s="20">
        <v>-15702.535440000005</v>
      </c>
      <c r="E25" s="4"/>
      <c r="F25" s="20">
        <v>-8025.3309599999993</v>
      </c>
      <c r="G25" s="4"/>
      <c r="H25" s="20">
        <f>+F25-D25</f>
        <v>7677.2044800000058</v>
      </c>
    </row>
    <row r="26" spans="2:10" ht="17.25" thickBot="1" x14ac:dyDescent="0.35">
      <c r="B26" s="25"/>
      <c r="C26" s="4"/>
      <c r="D26" s="22"/>
      <c r="E26" s="4"/>
      <c r="F26" s="22"/>
      <c r="G26" s="4"/>
      <c r="H26" s="22"/>
    </row>
    <row r="27" spans="2:10" ht="17.25" thickBot="1" x14ac:dyDescent="0.35">
      <c r="B27" s="26" t="s">
        <v>16</v>
      </c>
      <c r="C27" s="4"/>
      <c r="D27" s="27">
        <f>D23+D25</f>
        <v>-103038.2469</v>
      </c>
      <c r="E27" s="4"/>
      <c r="F27" s="27">
        <f>F23+F25</f>
        <v>-110414.43184</v>
      </c>
      <c r="G27" s="4"/>
      <c r="H27" s="27">
        <f>+F27-D27</f>
        <v>-7376.1849400000065</v>
      </c>
    </row>
    <row r="28" spans="2:10" ht="17.25" thickBot="1" x14ac:dyDescent="0.35">
      <c r="B28" s="21"/>
      <c r="C28" s="4"/>
      <c r="D28" s="28"/>
      <c r="E28" s="4"/>
      <c r="F28" s="28"/>
      <c r="G28" s="4"/>
      <c r="H28" s="28"/>
    </row>
    <row r="29" spans="2:10" x14ac:dyDescent="0.3">
      <c r="B29" s="29" t="s">
        <v>17</v>
      </c>
      <c r="C29" s="4"/>
      <c r="D29" s="30">
        <v>-9655.1381099999999</v>
      </c>
      <c r="E29" s="4"/>
      <c r="F29" s="30">
        <v>-6295.2970700000005</v>
      </c>
      <c r="G29" s="4"/>
      <c r="H29" s="30">
        <f t="shared" ref="H29:H30" si="2">+F29-D29</f>
        <v>3359.8410399999993</v>
      </c>
    </row>
    <row r="30" spans="2:10" ht="17.25" thickBot="1" x14ac:dyDescent="0.35">
      <c r="B30" s="31" t="s">
        <v>18</v>
      </c>
      <c r="C30" s="4"/>
      <c r="D30" s="32">
        <v>-3918.8339700000001</v>
      </c>
      <c r="E30" s="4"/>
      <c r="F30" s="32">
        <v>-4013.9856099999997</v>
      </c>
      <c r="G30" s="4"/>
      <c r="H30" s="32">
        <f t="shared" si="2"/>
        <v>-95.151639999999588</v>
      </c>
    </row>
    <row r="31" spans="2:10" ht="17.25" thickBot="1" x14ac:dyDescent="0.35">
      <c r="B31" s="25"/>
      <c r="C31" s="4"/>
      <c r="D31" s="33"/>
      <c r="E31" s="4"/>
      <c r="F31" s="33"/>
      <c r="G31" s="4"/>
      <c r="H31" s="33"/>
    </row>
    <row r="32" spans="2:10" ht="17.25" thickBot="1" x14ac:dyDescent="0.35">
      <c r="B32" s="34" t="s">
        <v>19</v>
      </c>
      <c r="C32" s="4"/>
      <c r="D32" s="35">
        <f>D27+D29+D30</f>
        <v>-116612.21898000001</v>
      </c>
      <c r="E32" s="4"/>
      <c r="F32" s="35">
        <f>F27+F29+F30</f>
        <v>-120723.71452000001</v>
      </c>
      <c r="G32" s="4"/>
      <c r="H32" s="35">
        <f>+F32-D32</f>
        <v>-4111.4955400000035</v>
      </c>
    </row>
    <row r="33" spans="2:8" ht="17.25" thickBot="1" x14ac:dyDescent="0.35">
      <c r="B33" s="4"/>
      <c r="C33" s="4"/>
      <c r="D33" s="22"/>
      <c r="E33" s="4"/>
      <c r="F33" s="22"/>
      <c r="G33" s="4"/>
      <c r="H33" s="22"/>
    </row>
    <row r="34" spans="2:8" x14ac:dyDescent="0.3">
      <c r="B34" s="36" t="s">
        <v>20</v>
      </c>
      <c r="C34" s="4"/>
      <c r="D34" s="37">
        <v>-14475.785330000001</v>
      </c>
      <c r="E34" s="4"/>
      <c r="F34" s="37">
        <v>-16911.920100000003</v>
      </c>
      <c r="G34" s="4"/>
      <c r="H34" s="37">
        <f t="shared" ref="H34:H35" si="3">+F34-D34</f>
        <v>-2436.1347700000024</v>
      </c>
    </row>
    <row r="35" spans="2:8" ht="17.25" thickBot="1" x14ac:dyDescent="0.35">
      <c r="B35" s="9" t="s">
        <v>21</v>
      </c>
      <c r="C35" s="4"/>
      <c r="D35" s="38">
        <v>-36169.273890000004</v>
      </c>
      <c r="E35" s="4"/>
      <c r="F35" s="38">
        <v>-30077.314200000001</v>
      </c>
      <c r="G35" s="4"/>
      <c r="H35" s="38">
        <f t="shared" si="3"/>
        <v>6091.9596900000033</v>
      </c>
    </row>
    <row r="36" spans="2:8" ht="17.25" thickBot="1" x14ac:dyDescent="0.35">
      <c r="B36" s="39"/>
      <c r="C36" s="4"/>
      <c r="D36" s="40"/>
      <c r="E36" s="4"/>
      <c r="F36" s="40"/>
      <c r="G36" s="4"/>
      <c r="H36" s="40"/>
    </row>
    <row r="37" spans="2:8" ht="17.25" thickBot="1" x14ac:dyDescent="0.35">
      <c r="B37" s="41" t="s">
        <v>22</v>
      </c>
      <c r="C37" s="4"/>
      <c r="D37" s="42">
        <f>+SUM(D32:D35)</f>
        <v>-167257.27820000003</v>
      </c>
      <c r="E37" s="4"/>
      <c r="F37" s="42">
        <f>+SUM(F32:F35)</f>
        <v>-167712.94882000002</v>
      </c>
      <c r="G37" s="4"/>
      <c r="H37" s="42">
        <f>+F37-D37</f>
        <v>-455.67061999998987</v>
      </c>
    </row>
    <row r="38" spans="2:8" ht="17.25" thickBot="1" x14ac:dyDescent="0.35"/>
    <row r="39" spans="2:8" ht="17.25" thickBot="1" x14ac:dyDescent="0.35">
      <c r="B39" s="26" t="s">
        <v>25</v>
      </c>
      <c r="C39" s="4"/>
      <c r="D39" s="27">
        <v>9212</v>
      </c>
      <c r="E39" s="4"/>
      <c r="F39" s="27">
        <v>10809</v>
      </c>
      <c r="G39" s="4"/>
      <c r="H39" s="27">
        <f t="shared" ref="H39" si="4">+F39-D39</f>
        <v>1597</v>
      </c>
    </row>
    <row r="41" spans="2:8" ht="17.25" hidden="1" thickBot="1" x14ac:dyDescent="0.35">
      <c r="B41" s="26" t="s">
        <v>23</v>
      </c>
      <c r="C41" s="4"/>
      <c r="D41" s="27">
        <f>-24057+D25</f>
        <v>-39759.535440000007</v>
      </c>
      <c r="E41" s="4"/>
      <c r="F41" s="27">
        <f>-24751+F25</f>
        <v>-32776.330959999999</v>
      </c>
      <c r="G41" s="4"/>
      <c r="H41" s="27">
        <f t="shared" ref="H41" si="5">+F41-D41</f>
        <v>6983.2044800000076</v>
      </c>
    </row>
    <row r="42" spans="2:8" x14ac:dyDescent="0.3">
      <c r="B42" s="48"/>
      <c r="C42" s="49"/>
      <c r="D42" s="48"/>
      <c r="E42" s="4"/>
      <c r="F42" s="48"/>
      <c r="G42" s="4"/>
      <c r="H42" s="48"/>
    </row>
    <row r="43" spans="2:8" ht="17.25" hidden="1" thickBot="1" x14ac:dyDescent="0.35">
      <c r="B43" s="50" t="s">
        <v>24</v>
      </c>
      <c r="C43" s="49"/>
      <c r="D43" s="51">
        <f>+D41+D37</f>
        <v>-207016.81364000004</v>
      </c>
      <c r="E43" s="4"/>
      <c r="F43" s="51">
        <f>+F41+F37</f>
        <v>-200489.27978000001</v>
      </c>
      <c r="G43" s="4"/>
      <c r="H43" s="51">
        <f>+F43-D43</f>
        <v>6527.533860000025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9AC1-02A2-468E-A7CB-3EA1455D6EF9}">
  <sheetPr>
    <pageSetUpPr fitToPage="1"/>
  </sheetPr>
  <dimension ref="B1:J43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33" sqref="J33"/>
    </sheetView>
  </sheetViews>
  <sheetFormatPr baseColWidth="10" defaultColWidth="11.42578125" defaultRowHeight="16.5" x14ac:dyDescent="0.3"/>
  <cols>
    <col min="1" max="1" width="2.85546875" style="45" customWidth="1"/>
    <col min="2" max="2" width="50" style="45" customWidth="1"/>
    <col min="3" max="3" width="2.28515625" style="45" customWidth="1"/>
    <col min="4" max="4" width="14.28515625" style="45" customWidth="1"/>
    <col min="5" max="5" width="2.28515625" style="45" customWidth="1"/>
    <col min="6" max="6" width="14.28515625" style="45" customWidth="1"/>
    <col min="7" max="7" width="2.28515625" style="45" customWidth="1"/>
    <col min="8" max="8" width="14.28515625" style="45" customWidth="1"/>
    <col min="9" max="16384" width="11.42578125" style="45"/>
  </cols>
  <sheetData>
    <row r="1" spans="2:8" ht="8.25" customHeight="1" x14ac:dyDescent="0.3"/>
    <row r="3" spans="2:8" x14ac:dyDescent="0.3">
      <c r="B3" s="1" t="s">
        <v>0</v>
      </c>
      <c r="C3" s="4"/>
      <c r="D3" s="2"/>
      <c r="E3" s="4"/>
      <c r="F3" s="2"/>
      <c r="G3" s="4"/>
      <c r="H3" s="4"/>
    </row>
    <row r="4" spans="2:8" x14ac:dyDescent="0.3">
      <c r="B4" s="43" t="s">
        <v>31</v>
      </c>
      <c r="C4" s="4"/>
      <c r="D4" s="2"/>
      <c r="E4" s="4"/>
      <c r="F4" s="2"/>
      <c r="G4" s="4"/>
      <c r="H4" s="4"/>
    </row>
    <row r="5" spans="2:8" ht="17.25" thickBot="1" x14ac:dyDescent="0.35">
      <c r="B5" s="43"/>
      <c r="C5" s="2"/>
      <c r="D5" s="2"/>
      <c r="E5" s="2"/>
      <c r="F5" s="2"/>
      <c r="G5" s="2"/>
      <c r="H5" s="4"/>
    </row>
    <row r="6" spans="2:8" ht="33.75" thickBot="1" x14ac:dyDescent="0.35">
      <c r="B6" s="44" t="s">
        <v>1</v>
      </c>
      <c r="C6" s="4"/>
      <c r="D6" s="46" t="s">
        <v>28</v>
      </c>
      <c r="E6" s="4"/>
      <c r="F6" s="46" t="s">
        <v>29</v>
      </c>
      <c r="G6" s="4"/>
      <c r="H6" s="46" t="s">
        <v>30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211448.35520000005</v>
      </c>
      <c r="E8" s="4"/>
      <c r="F8" s="5">
        <v>181046.07363</v>
      </c>
      <c r="G8" s="4"/>
      <c r="H8" s="6">
        <f>+F8-D8</f>
        <v>-30402.28157000005</v>
      </c>
    </row>
    <row r="9" spans="2:8" x14ac:dyDescent="0.3">
      <c r="B9" s="7" t="s">
        <v>3</v>
      </c>
      <c r="C9" s="4"/>
      <c r="D9" s="8">
        <v>-10929.185939999999</v>
      </c>
      <c r="E9" s="4"/>
      <c r="F9" s="8">
        <v>-10750.687250000003</v>
      </c>
      <c r="G9" s="4"/>
      <c r="H9" s="8">
        <f t="shared" ref="H9:H14" si="0">+F9-D9</f>
        <v>178.49868999999671</v>
      </c>
    </row>
    <row r="10" spans="2:8" x14ac:dyDescent="0.3">
      <c r="B10" s="9" t="s">
        <v>4</v>
      </c>
      <c r="C10" s="4"/>
      <c r="D10" s="10">
        <v>2875.05962</v>
      </c>
      <c r="E10" s="4"/>
      <c r="F10" s="10">
        <v>4609.8439699999999</v>
      </c>
      <c r="G10" s="4"/>
      <c r="H10" s="10">
        <f t="shared" si="0"/>
        <v>1734.7843499999999</v>
      </c>
    </row>
    <row r="11" spans="2:8" x14ac:dyDescent="0.3">
      <c r="B11" s="11" t="s">
        <v>5</v>
      </c>
      <c r="C11" s="4"/>
      <c r="D11" s="12">
        <v>203394.22888000004</v>
      </c>
      <c r="E11" s="4"/>
      <c r="F11" s="12">
        <v>174905.23035</v>
      </c>
      <c r="G11" s="4"/>
      <c r="H11" s="12">
        <f t="shared" si="0"/>
        <v>-28488.998530000041</v>
      </c>
    </row>
    <row r="12" spans="2:8" x14ac:dyDescent="0.3">
      <c r="B12" s="7" t="s">
        <v>6</v>
      </c>
      <c r="C12" s="1"/>
      <c r="D12" s="13">
        <v>19807.630789999996</v>
      </c>
      <c r="E12" s="1"/>
      <c r="F12" s="13">
        <v>19161.385159999998</v>
      </c>
      <c r="G12" s="1"/>
      <c r="H12" s="13">
        <f t="shared" si="0"/>
        <v>-646.24562999999762</v>
      </c>
    </row>
    <row r="13" spans="2:8" x14ac:dyDescent="0.3">
      <c r="B13" s="9" t="s">
        <v>7</v>
      </c>
      <c r="C13" s="1"/>
      <c r="D13" s="14">
        <v>3926.32026</v>
      </c>
      <c r="E13" s="1"/>
      <c r="F13" s="14">
        <v>3931.2205800000002</v>
      </c>
      <c r="G13" s="1"/>
      <c r="H13" s="14">
        <f t="shared" si="0"/>
        <v>4.9003200000001925</v>
      </c>
    </row>
    <row r="14" spans="2:8" ht="17.25" thickBot="1" x14ac:dyDescent="0.35">
      <c r="B14" s="15" t="s">
        <v>8</v>
      </c>
      <c r="C14" s="4"/>
      <c r="D14" s="16">
        <v>227128.17993000004</v>
      </c>
      <c r="E14" s="4"/>
      <c r="F14" s="16">
        <v>197997.83609</v>
      </c>
      <c r="G14" s="4"/>
      <c r="H14" s="16">
        <f t="shared" si="0"/>
        <v>-29130.343840000045</v>
      </c>
    </row>
    <row r="15" spans="2:8" ht="17.25" thickBot="1" x14ac:dyDescent="0.35">
      <c r="B15" s="21"/>
      <c r="C15" s="4"/>
      <c r="D15" s="22"/>
      <c r="E15" s="4"/>
      <c r="F15" s="22"/>
      <c r="G15" s="4"/>
      <c r="H15" s="22"/>
    </row>
    <row r="16" spans="2:8" x14ac:dyDescent="0.3">
      <c r="B16" s="3" t="s">
        <v>9</v>
      </c>
      <c r="C16" s="4"/>
      <c r="D16" s="5">
        <v>-14252.77349</v>
      </c>
      <c r="E16" s="4"/>
      <c r="F16" s="5">
        <v>-15632.939350000001</v>
      </c>
      <c r="G16" s="4"/>
      <c r="H16" s="6">
        <f t="shared" ref="H16:H21" si="1">+F16-D16</f>
        <v>-1380.165860000001</v>
      </c>
    </row>
    <row r="17" spans="2:10" x14ac:dyDescent="0.3">
      <c r="B17" s="7" t="s">
        <v>10</v>
      </c>
      <c r="C17" s="4"/>
      <c r="D17" s="13">
        <v>-27799.403259999999</v>
      </c>
      <c r="E17" s="4"/>
      <c r="F17" s="13">
        <v>-20373.713479999999</v>
      </c>
      <c r="G17" s="4"/>
      <c r="H17" s="8">
        <f t="shared" si="1"/>
        <v>7425.6897800000006</v>
      </c>
    </row>
    <row r="18" spans="2:10" x14ac:dyDescent="0.3">
      <c r="B18" s="17" t="s">
        <v>11</v>
      </c>
      <c r="C18" s="4"/>
      <c r="D18" s="18">
        <v>-259175.50994000002</v>
      </c>
      <c r="E18" s="4"/>
      <c r="F18" s="18">
        <v>-268578.58736</v>
      </c>
      <c r="G18" s="4"/>
      <c r="H18" s="10">
        <f t="shared" si="1"/>
        <v>-9403.0774199999869</v>
      </c>
      <c r="J18" s="47"/>
    </row>
    <row r="19" spans="2:10" x14ac:dyDescent="0.3">
      <c r="B19" s="7" t="s">
        <v>12</v>
      </c>
      <c r="C19" s="4"/>
      <c r="D19" s="13">
        <v>-95305.245469999994</v>
      </c>
      <c r="E19" s="4"/>
      <c r="F19" s="13">
        <v>-82241.748210000005</v>
      </c>
      <c r="G19" s="4"/>
      <c r="H19" s="8">
        <f t="shared" si="1"/>
        <v>13063.497259999989</v>
      </c>
    </row>
    <row r="20" spans="2:10" x14ac:dyDescent="0.3">
      <c r="B20" s="7" t="s">
        <v>26</v>
      </c>
      <c r="C20" s="4"/>
      <c r="D20" s="13">
        <v>-462.67651000000001</v>
      </c>
      <c r="E20" s="4"/>
      <c r="F20" s="13">
        <v>-398.42627000000005</v>
      </c>
      <c r="G20" s="4"/>
      <c r="H20" s="8">
        <f t="shared" si="1"/>
        <v>64.250239999999962</v>
      </c>
    </row>
    <row r="21" spans="2:10" ht="17.25" thickBot="1" x14ac:dyDescent="0.35">
      <c r="B21" s="19" t="s">
        <v>13</v>
      </c>
      <c r="C21" s="4"/>
      <c r="D21" s="20">
        <v>-396995.60866999999</v>
      </c>
      <c r="E21" s="4"/>
      <c r="F21" s="20">
        <v>-387225.41466999997</v>
      </c>
      <c r="G21" s="4"/>
      <c r="H21" s="20">
        <f t="shared" si="1"/>
        <v>9770.1940000000177</v>
      </c>
    </row>
    <row r="22" spans="2:10" ht="17.25" thickBot="1" x14ac:dyDescent="0.35">
      <c r="B22" s="21"/>
      <c r="C22" s="4"/>
      <c r="D22" s="22"/>
      <c r="E22" s="4"/>
      <c r="F22" s="22"/>
      <c r="G22" s="4"/>
      <c r="H22" s="22"/>
    </row>
    <row r="23" spans="2:10" ht="17.25" thickBot="1" x14ac:dyDescent="0.35">
      <c r="B23" s="23" t="s">
        <v>14</v>
      </c>
      <c r="C23" s="4"/>
      <c r="D23" s="24">
        <v>-169867.42873999994</v>
      </c>
      <c r="E23" s="4"/>
      <c r="F23" s="24">
        <v>-189227.57857999997</v>
      </c>
      <c r="G23" s="4"/>
      <c r="H23" s="24">
        <f>+F23-D23</f>
        <v>-19360.149840000027</v>
      </c>
    </row>
    <row r="24" spans="2:10" x14ac:dyDescent="0.3">
      <c r="B24" s="21"/>
      <c r="C24" s="4"/>
      <c r="D24" s="22"/>
      <c r="E24" s="4"/>
      <c r="F24" s="22"/>
      <c r="G24" s="4"/>
      <c r="H24" s="22"/>
    </row>
    <row r="25" spans="2:10" ht="17.25" thickBot="1" x14ac:dyDescent="0.35">
      <c r="B25" s="19" t="s">
        <v>15</v>
      </c>
      <c r="C25" s="4"/>
      <c r="D25" s="20">
        <v>-29317.456749999998</v>
      </c>
      <c r="E25" s="4"/>
      <c r="F25" s="20">
        <v>-16783.610799999995</v>
      </c>
      <c r="G25" s="4"/>
      <c r="H25" s="20">
        <f>+F25-D25</f>
        <v>12533.845950000003</v>
      </c>
    </row>
    <row r="26" spans="2:10" ht="17.25" thickBot="1" x14ac:dyDescent="0.35">
      <c r="B26" s="25"/>
      <c r="C26" s="4"/>
      <c r="D26" s="22"/>
      <c r="E26" s="4"/>
      <c r="F26" s="22"/>
      <c r="G26" s="4"/>
      <c r="H26" s="22"/>
    </row>
    <row r="27" spans="2:10" ht="17.25" thickBot="1" x14ac:dyDescent="0.35">
      <c r="B27" s="26" t="s">
        <v>16</v>
      </c>
      <c r="C27" s="4"/>
      <c r="D27" s="27">
        <v>-199184.88548999996</v>
      </c>
      <c r="E27" s="4"/>
      <c r="F27" s="27">
        <v>-206011.18937999997</v>
      </c>
      <c r="G27" s="4"/>
      <c r="H27" s="27">
        <f>+F27-D27</f>
        <v>-6826.3038900000101</v>
      </c>
    </row>
    <row r="28" spans="2:10" ht="17.25" thickBot="1" x14ac:dyDescent="0.35">
      <c r="B28" s="21"/>
      <c r="C28" s="4"/>
      <c r="D28" s="28"/>
      <c r="E28" s="4"/>
      <c r="F28" s="28"/>
      <c r="G28" s="4"/>
      <c r="H28" s="28"/>
    </row>
    <row r="29" spans="2:10" x14ac:dyDescent="0.3">
      <c r="B29" s="29" t="s">
        <v>17</v>
      </c>
      <c r="C29" s="4"/>
      <c r="D29" s="30">
        <v>-19310.27622</v>
      </c>
      <c r="E29" s="4"/>
      <c r="F29" s="30">
        <v>-12499.54818</v>
      </c>
      <c r="G29" s="4"/>
      <c r="H29" s="30">
        <f t="shared" ref="H29:H30" si="2">+F29-D29</f>
        <v>6810.72804</v>
      </c>
    </row>
    <row r="30" spans="2:10" ht="17.25" thickBot="1" x14ac:dyDescent="0.35">
      <c r="B30" s="31" t="s">
        <v>18</v>
      </c>
      <c r="C30" s="4"/>
      <c r="D30" s="32">
        <v>-7837.6679400000003</v>
      </c>
      <c r="E30" s="4"/>
      <c r="F30" s="32">
        <v>-8005.3841400000001</v>
      </c>
      <c r="G30" s="4"/>
      <c r="H30" s="32">
        <f t="shared" si="2"/>
        <v>-167.71619999999984</v>
      </c>
    </row>
    <row r="31" spans="2:10" ht="17.25" thickBot="1" x14ac:dyDescent="0.35">
      <c r="B31" s="25"/>
      <c r="C31" s="4"/>
      <c r="D31" s="33"/>
      <c r="E31" s="4"/>
      <c r="F31" s="33"/>
      <c r="G31" s="4"/>
      <c r="H31" s="33"/>
    </row>
    <row r="32" spans="2:10" ht="17.25" thickBot="1" x14ac:dyDescent="0.35">
      <c r="B32" s="34" t="s">
        <v>19</v>
      </c>
      <c r="C32" s="4"/>
      <c r="D32" s="35">
        <v>-226332.82964999997</v>
      </c>
      <c r="E32" s="4"/>
      <c r="F32" s="35">
        <v>-226516.12169999999</v>
      </c>
      <c r="G32" s="4"/>
      <c r="H32" s="35">
        <f>+F32-D32</f>
        <v>-183.29205000001821</v>
      </c>
    </row>
    <row r="33" spans="2:8" ht="17.25" thickBot="1" x14ac:dyDescent="0.35">
      <c r="B33" s="4"/>
      <c r="C33" s="4"/>
      <c r="D33" s="22"/>
      <c r="E33" s="4"/>
      <c r="F33" s="22"/>
      <c r="G33" s="4"/>
      <c r="H33" s="22"/>
    </row>
    <row r="34" spans="2:8" x14ac:dyDescent="0.3">
      <c r="B34" s="36" t="s">
        <v>20</v>
      </c>
      <c r="C34" s="4"/>
      <c r="D34" s="37">
        <v>-14475.785330000001</v>
      </c>
      <c r="E34" s="4"/>
      <c r="F34" s="37">
        <v>-22896.3213</v>
      </c>
      <c r="G34" s="4"/>
      <c r="H34" s="37">
        <f t="shared" ref="H34:H35" si="3">+F34-D34</f>
        <v>-8420.535969999999</v>
      </c>
    </row>
    <row r="35" spans="2:8" ht="17.25" thickBot="1" x14ac:dyDescent="0.35">
      <c r="B35" s="9" t="s">
        <v>21</v>
      </c>
      <c r="C35" s="4"/>
      <c r="D35" s="38">
        <v>-72338.547780000008</v>
      </c>
      <c r="E35" s="4"/>
      <c r="F35" s="38">
        <v>-60164.493770000001</v>
      </c>
      <c r="G35" s="4"/>
      <c r="H35" s="38">
        <f t="shared" si="3"/>
        <v>12174.054010000007</v>
      </c>
    </row>
    <row r="36" spans="2:8" ht="17.25" thickBot="1" x14ac:dyDescent="0.35">
      <c r="B36" s="39"/>
      <c r="C36" s="4"/>
      <c r="D36" s="40"/>
      <c r="E36" s="4"/>
      <c r="F36" s="40"/>
      <c r="G36" s="4"/>
      <c r="H36" s="40"/>
    </row>
    <row r="37" spans="2:8" ht="17.25" thickBot="1" x14ac:dyDescent="0.35">
      <c r="B37" s="41" t="s">
        <v>22</v>
      </c>
      <c r="C37" s="4"/>
      <c r="D37" s="42">
        <v>-313147.16275999998</v>
      </c>
      <c r="E37" s="4"/>
      <c r="F37" s="42">
        <v>-309576.93677000003</v>
      </c>
      <c r="G37" s="4"/>
      <c r="H37" s="42">
        <f>+F37-D37</f>
        <v>3570.2259899999481</v>
      </c>
    </row>
    <row r="38" spans="2:8" ht="17.25" thickBot="1" x14ac:dyDescent="0.35"/>
    <row r="39" spans="2:8" ht="17.25" thickBot="1" x14ac:dyDescent="0.35">
      <c r="B39" s="26" t="s">
        <v>25</v>
      </c>
      <c r="C39" s="4"/>
      <c r="D39" s="27">
        <v>28737</v>
      </c>
      <c r="E39" s="4"/>
      <c r="F39" s="27">
        <v>37568</v>
      </c>
      <c r="G39" s="4"/>
      <c r="H39" s="27">
        <f t="shared" ref="H39" si="4">+F39-D39</f>
        <v>8831</v>
      </c>
    </row>
    <row r="41" spans="2:8" ht="17.25" hidden="1" thickBot="1" x14ac:dyDescent="0.35">
      <c r="B41" s="26" t="s">
        <v>23</v>
      </c>
      <c r="C41" s="4"/>
      <c r="D41" s="27">
        <f>-24057+D25</f>
        <v>-53374.456749999998</v>
      </c>
      <c r="E41" s="4"/>
      <c r="F41" s="27">
        <f>-24751+F25</f>
        <v>-41534.610799999995</v>
      </c>
      <c r="G41" s="4"/>
      <c r="H41" s="27">
        <f t="shared" ref="H41" si="5">+F41-D41</f>
        <v>11839.845950000003</v>
      </c>
    </row>
    <row r="42" spans="2:8" x14ac:dyDescent="0.3">
      <c r="B42" s="48"/>
      <c r="C42" s="49"/>
      <c r="D42" s="48"/>
      <c r="E42" s="4"/>
      <c r="F42" s="48"/>
      <c r="G42" s="4"/>
      <c r="H42" s="48"/>
    </row>
    <row r="43" spans="2:8" ht="17.25" hidden="1" thickBot="1" x14ac:dyDescent="0.35">
      <c r="B43" s="50" t="s">
        <v>24</v>
      </c>
      <c r="C43" s="49"/>
      <c r="D43" s="51">
        <f>+D41+D37</f>
        <v>-366521.61950999999</v>
      </c>
      <c r="E43" s="4"/>
      <c r="F43" s="51">
        <f>+F41+F37</f>
        <v>-351111.54757000005</v>
      </c>
      <c r="G43" s="4"/>
      <c r="H43" s="51">
        <f>+F43-D43</f>
        <v>15410.071939999936</v>
      </c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AFB0F-0B91-45A8-ABE9-AF5C6179DF75}">
  <sheetPr>
    <pageSetUpPr fitToPage="1"/>
  </sheetPr>
  <dimension ref="B1:J43"/>
  <sheetViews>
    <sheetView showGridLines="0" tabSelected="1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D25" sqref="D25:F39"/>
    </sheetView>
  </sheetViews>
  <sheetFormatPr baseColWidth="10" defaultColWidth="11.42578125" defaultRowHeight="16.5" x14ac:dyDescent="0.3"/>
  <cols>
    <col min="1" max="1" width="2.85546875" style="45" customWidth="1"/>
    <col min="2" max="2" width="50" style="45" customWidth="1"/>
    <col min="3" max="3" width="2.28515625" style="45" customWidth="1"/>
    <col min="4" max="4" width="14.28515625" style="45" customWidth="1"/>
    <col min="5" max="5" width="2.28515625" style="45" customWidth="1"/>
    <col min="6" max="6" width="14.28515625" style="45" customWidth="1"/>
    <col min="7" max="7" width="2.28515625" style="45" customWidth="1"/>
    <col min="8" max="8" width="14.28515625" style="45" customWidth="1"/>
    <col min="9" max="16384" width="11.42578125" style="45"/>
  </cols>
  <sheetData>
    <row r="1" spans="2:8" ht="8.25" customHeight="1" x14ac:dyDescent="0.3"/>
    <row r="3" spans="2:8" x14ac:dyDescent="0.3">
      <c r="B3" s="1" t="s">
        <v>0</v>
      </c>
      <c r="C3" s="4"/>
      <c r="D3" s="2"/>
      <c r="E3" s="4"/>
      <c r="F3" s="2"/>
      <c r="G3" s="4"/>
      <c r="H3" s="4"/>
    </row>
    <row r="4" spans="2:8" x14ac:dyDescent="0.3">
      <c r="B4" s="43" t="s">
        <v>32</v>
      </c>
      <c r="C4" s="4"/>
      <c r="D4" s="2"/>
      <c r="E4" s="4"/>
      <c r="F4" s="2"/>
      <c r="G4" s="4"/>
      <c r="H4" s="4"/>
    </row>
    <row r="5" spans="2:8" ht="17.25" thickBot="1" x14ac:dyDescent="0.35">
      <c r="B5" s="43"/>
      <c r="C5" s="2"/>
      <c r="D5" s="2"/>
      <c r="E5" s="2"/>
      <c r="F5" s="2"/>
      <c r="G5" s="2"/>
      <c r="H5" s="4"/>
    </row>
    <row r="6" spans="2:8" ht="33.75" thickBot="1" x14ac:dyDescent="0.35">
      <c r="B6" s="44" t="s">
        <v>1</v>
      </c>
      <c r="C6" s="4"/>
      <c r="D6" s="46" t="s">
        <v>28</v>
      </c>
      <c r="E6" s="4"/>
      <c r="F6" s="46" t="s">
        <v>29</v>
      </c>
      <c r="G6" s="4"/>
      <c r="H6" s="46" t="s">
        <v>30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315388.22223999997</v>
      </c>
      <c r="E8" s="4"/>
      <c r="F8" s="5">
        <v>266016.92563000001</v>
      </c>
      <c r="G8" s="4"/>
      <c r="H8" s="6">
        <f>+F8-D8</f>
        <v>-49371.296609999961</v>
      </c>
    </row>
    <row r="9" spans="2:8" x14ac:dyDescent="0.3">
      <c r="B9" s="7" t="s">
        <v>3</v>
      </c>
      <c r="C9" s="4"/>
      <c r="D9" s="8">
        <v>-17206.507480000004</v>
      </c>
      <c r="E9" s="4"/>
      <c r="F9" s="8">
        <v>-16505.50517</v>
      </c>
      <c r="G9" s="4"/>
      <c r="H9" s="8">
        <f t="shared" ref="H9:H14" si="0">+F9-D9</f>
        <v>701.00231000000349</v>
      </c>
    </row>
    <row r="10" spans="2:8" x14ac:dyDescent="0.3">
      <c r="B10" s="9" t="s">
        <v>4</v>
      </c>
      <c r="C10" s="4"/>
      <c r="D10" s="10">
        <v>5750.11924</v>
      </c>
      <c r="E10" s="4"/>
      <c r="F10" s="10">
        <v>15587.111349999999</v>
      </c>
      <c r="G10" s="4"/>
      <c r="H10" s="10">
        <f t="shared" si="0"/>
        <v>9836.9921099999992</v>
      </c>
    </row>
    <row r="11" spans="2:8" x14ac:dyDescent="0.3">
      <c r="B11" s="11" t="s">
        <v>5</v>
      </c>
      <c r="C11" s="4"/>
      <c r="D11" s="12">
        <v>303931.83399999997</v>
      </c>
      <c r="E11" s="4"/>
      <c r="F11" s="12">
        <v>265098.53181000001</v>
      </c>
      <c r="G11" s="4"/>
      <c r="H11" s="12">
        <f t="shared" si="0"/>
        <v>-38833.302189999959</v>
      </c>
    </row>
    <row r="12" spans="2:8" x14ac:dyDescent="0.3">
      <c r="B12" s="7" t="s">
        <v>6</v>
      </c>
      <c r="C12" s="1"/>
      <c r="D12" s="13">
        <v>29493.526559999998</v>
      </c>
      <c r="E12" s="1"/>
      <c r="F12" s="13">
        <v>27736.181639999999</v>
      </c>
      <c r="G12" s="1"/>
      <c r="H12" s="13">
        <f t="shared" si="0"/>
        <v>-1757.3449199999995</v>
      </c>
    </row>
    <row r="13" spans="2:8" x14ac:dyDescent="0.3">
      <c r="B13" s="9" t="s">
        <v>7</v>
      </c>
      <c r="C13" s="1"/>
      <c r="D13" s="14">
        <v>5889.4803900000006</v>
      </c>
      <c r="E13" s="1"/>
      <c r="F13" s="14">
        <v>6925.3219099999997</v>
      </c>
      <c r="G13" s="1"/>
      <c r="H13" s="14">
        <f t="shared" si="0"/>
        <v>1035.841519999999</v>
      </c>
    </row>
    <row r="14" spans="2:8" ht="17.25" thickBot="1" x14ac:dyDescent="0.35">
      <c r="B14" s="15" t="s">
        <v>8</v>
      </c>
      <c r="C14" s="4"/>
      <c r="D14" s="16">
        <v>339314.84094999998</v>
      </c>
      <c r="E14" s="4"/>
      <c r="F14" s="16">
        <v>299760.03536000004</v>
      </c>
      <c r="G14" s="4"/>
      <c r="H14" s="16">
        <f t="shared" si="0"/>
        <v>-39554.805589999945</v>
      </c>
    </row>
    <row r="15" spans="2:8" ht="17.25" thickBot="1" x14ac:dyDescent="0.35">
      <c r="B15" s="21"/>
      <c r="C15" s="4"/>
      <c r="D15" s="22"/>
      <c r="E15" s="4"/>
      <c r="F15" s="22"/>
      <c r="G15" s="4"/>
      <c r="H15" s="22"/>
    </row>
    <row r="16" spans="2:8" x14ac:dyDescent="0.3">
      <c r="B16" s="3" t="s">
        <v>9</v>
      </c>
      <c r="C16" s="4"/>
      <c r="D16" s="5">
        <v>-20939.562310000005</v>
      </c>
      <c r="E16" s="4"/>
      <c r="F16" s="5">
        <v>-21573.063909999997</v>
      </c>
      <c r="G16" s="4"/>
      <c r="H16" s="6">
        <f t="shared" ref="H16:H21" si="1">+F16-D16</f>
        <v>-633.50159999999232</v>
      </c>
    </row>
    <row r="17" spans="2:10" x14ac:dyDescent="0.3">
      <c r="B17" s="7" t="s">
        <v>10</v>
      </c>
      <c r="C17" s="4"/>
      <c r="D17" s="13">
        <v>-43504.047380000004</v>
      </c>
      <c r="E17" s="4"/>
      <c r="F17" s="13">
        <v>-31838.648359999999</v>
      </c>
      <c r="G17" s="4"/>
      <c r="H17" s="8">
        <f t="shared" si="1"/>
        <v>11665.399020000004</v>
      </c>
    </row>
    <row r="18" spans="2:10" x14ac:dyDescent="0.3">
      <c r="B18" s="17" t="s">
        <v>11</v>
      </c>
      <c r="C18" s="4"/>
      <c r="D18" s="18">
        <v>-392111.93382999999</v>
      </c>
      <c r="E18" s="4"/>
      <c r="F18" s="18">
        <v>-412987.11609999998</v>
      </c>
      <c r="G18" s="4"/>
      <c r="H18" s="10">
        <f t="shared" si="1"/>
        <v>-20875.18226999999</v>
      </c>
      <c r="J18" s="47"/>
    </row>
    <row r="19" spans="2:10" x14ac:dyDescent="0.3">
      <c r="B19" s="7" t="s">
        <v>12</v>
      </c>
      <c r="C19" s="4"/>
      <c r="D19" s="13">
        <v>-142853.86325000008</v>
      </c>
      <c r="E19" s="4"/>
      <c r="F19" s="13">
        <v>-125525.78607999998</v>
      </c>
      <c r="G19" s="4"/>
      <c r="H19" s="8">
        <f t="shared" si="1"/>
        <v>17328.077170000106</v>
      </c>
    </row>
    <row r="20" spans="2:10" x14ac:dyDescent="0.3">
      <c r="B20" s="7" t="s">
        <v>26</v>
      </c>
      <c r="C20" s="4"/>
      <c r="D20" s="13">
        <v>-517.39456000000007</v>
      </c>
      <c r="E20" s="4"/>
      <c r="F20" s="13">
        <v>-467.53800000000001</v>
      </c>
      <c r="G20" s="4"/>
      <c r="H20" s="8">
        <f t="shared" si="1"/>
        <v>49.856560000000059</v>
      </c>
    </row>
    <row r="21" spans="2:10" ht="17.25" thickBot="1" x14ac:dyDescent="0.35">
      <c r="B21" s="19" t="s">
        <v>13</v>
      </c>
      <c r="C21" s="4"/>
      <c r="D21" s="20">
        <v>-599926.80133000005</v>
      </c>
      <c r="E21" s="4"/>
      <c r="F21" s="20">
        <v>-592392.15244999994</v>
      </c>
      <c r="G21" s="4"/>
      <c r="H21" s="20">
        <f t="shared" si="1"/>
        <v>7534.6488800001098</v>
      </c>
    </row>
    <row r="22" spans="2:10" ht="17.25" thickBot="1" x14ac:dyDescent="0.35">
      <c r="B22" s="21"/>
      <c r="C22" s="4"/>
      <c r="D22" s="22"/>
      <c r="E22" s="4"/>
      <c r="F22" s="22"/>
      <c r="G22" s="4"/>
      <c r="H22" s="22"/>
    </row>
    <row r="23" spans="2:10" ht="17.25" thickBot="1" x14ac:dyDescent="0.35">
      <c r="B23" s="23" t="s">
        <v>14</v>
      </c>
      <c r="C23" s="4"/>
      <c r="D23" s="24">
        <v>-260611.96038000006</v>
      </c>
      <c r="E23" s="4"/>
      <c r="F23" s="24">
        <v>-292632.1170899999</v>
      </c>
      <c r="G23" s="4"/>
      <c r="H23" s="24">
        <f>+F23-D23</f>
        <v>-32020.156709999836</v>
      </c>
    </row>
    <row r="24" spans="2:10" x14ac:dyDescent="0.3">
      <c r="B24" s="21"/>
      <c r="C24" s="4"/>
      <c r="D24" s="22"/>
      <c r="E24" s="4"/>
      <c r="F24" s="22"/>
      <c r="G24" s="4"/>
      <c r="H24" s="22"/>
    </row>
    <row r="25" spans="2:10" ht="17.25" thickBot="1" x14ac:dyDescent="0.35">
      <c r="B25" s="19" t="s">
        <v>15</v>
      </c>
      <c r="C25" s="4"/>
      <c r="D25" s="20">
        <v>-42564.34764</v>
      </c>
      <c r="E25" s="4"/>
      <c r="F25" s="20">
        <v>-26408.963690000004</v>
      </c>
      <c r="G25" s="4"/>
      <c r="H25" s="20">
        <f>+F25-D25</f>
        <v>16155.383949999996</v>
      </c>
    </row>
    <row r="26" spans="2:10" ht="17.25" thickBot="1" x14ac:dyDescent="0.35">
      <c r="B26" s="25"/>
      <c r="C26" s="4"/>
      <c r="D26" s="22"/>
      <c r="E26" s="4"/>
      <c r="F26" s="22"/>
      <c r="G26" s="4"/>
      <c r="H26" s="22"/>
    </row>
    <row r="27" spans="2:10" ht="17.25" thickBot="1" x14ac:dyDescent="0.35">
      <c r="B27" s="26" t="s">
        <v>16</v>
      </c>
      <c r="C27" s="4"/>
      <c r="D27" s="27">
        <v>-303176.30802000005</v>
      </c>
      <c r="E27" s="4"/>
      <c r="F27" s="27">
        <v>-319041.0807799999</v>
      </c>
      <c r="G27" s="4"/>
      <c r="H27" s="27">
        <f>+F27-D27</f>
        <v>-15864.772759999847</v>
      </c>
    </row>
    <row r="28" spans="2:10" ht="17.25" thickBot="1" x14ac:dyDescent="0.35">
      <c r="B28" s="21"/>
      <c r="C28" s="4"/>
      <c r="D28" s="28"/>
      <c r="E28" s="4"/>
      <c r="F28" s="28"/>
      <c r="G28" s="4"/>
      <c r="H28" s="28"/>
    </row>
    <row r="29" spans="2:10" x14ac:dyDescent="0.3">
      <c r="B29" s="29" t="s">
        <v>17</v>
      </c>
      <c r="C29" s="4"/>
      <c r="D29" s="30">
        <v>-28965.41433</v>
      </c>
      <c r="E29" s="4"/>
      <c r="F29" s="30">
        <v>-19590.02851</v>
      </c>
      <c r="G29" s="4"/>
      <c r="H29" s="30">
        <f t="shared" ref="H29:H30" si="2">+F29-D29</f>
        <v>9375.3858199999995</v>
      </c>
    </row>
    <row r="30" spans="2:10" ht="17.25" thickBot="1" x14ac:dyDescent="0.35">
      <c r="B30" s="31" t="s">
        <v>18</v>
      </c>
      <c r="C30" s="4"/>
      <c r="D30" s="32">
        <v>-11756.501910000001</v>
      </c>
      <c r="E30" s="4"/>
      <c r="F30" s="32">
        <v>-11855.67829</v>
      </c>
      <c r="G30" s="4"/>
      <c r="H30" s="32">
        <f t="shared" si="2"/>
        <v>-99.176379999998971</v>
      </c>
    </row>
    <row r="31" spans="2:10" ht="17.25" thickBot="1" x14ac:dyDescent="0.35">
      <c r="B31" s="25"/>
      <c r="C31" s="4"/>
      <c r="D31" s="33"/>
      <c r="E31" s="4"/>
      <c r="F31" s="33"/>
      <c r="G31" s="4"/>
      <c r="H31" s="33"/>
    </row>
    <row r="32" spans="2:10" ht="17.25" thickBot="1" x14ac:dyDescent="0.35">
      <c r="B32" s="34" t="s">
        <v>19</v>
      </c>
      <c r="C32" s="4"/>
      <c r="D32" s="35">
        <v>-343898.22426000005</v>
      </c>
      <c r="E32" s="4"/>
      <c r="F32" s="35">
        <v>-350486.78757999989</v>
      </c>
      <c r="G32" s="4"/>
      <c r="H32" s="35">
        <f>+F32-D32</f>
        <v>-6588.563319999841</v>
      </c>
    </row>
    <row r="33" spans="2:8" ht="17.25" thickBot="1" x14ac:dyDescent="0.35">
      <c r="B33" s="4"/>
      <c r="C33" s="4"/>
      <c r="D33" s="22"/>
      <c r="E33" s="4"/>
      <c r="F33" s="22"/>
      <c r="G33" s="4"/>
      <c r="H33" s="22"/>
    </row>
    <row r="34" spans="2:8" x14ac:dyDescent="0.3">
      <c r="B34" s="36" t="s">
        <v>20</v>
      </c>
      <c r="C34" s="4"/>
      <c r="D34" s="37">
        <v>-36785.436659999999</v>
      </c>
      <c r="E34" s="4"/>
      <c r="F34" s="37">
        <v>-45608.042600000001</v>
      </c>
      <c r="G34" s="4"/>
      <c r="H34" s="37">
        <f t="shared" ref="H34:H35" si="3">+F34-D34</f>
        <v>-8822.6059400000013</v>
      </c>
    </row>
    <row r="35" spans="2:8" ht="17.25" thickBot="1" x14ac:dyDescent="0.35">
      <c r="B35" s="9" t="s">
        <v>21</v>
      </c>
      <c r="C35" s="4"/>
      <c r="D35" s="38">
        <v>-108507.82167</v>
      </c>
      <c r="E35" s="4"/>
      <c r="F35" s="38">
        <v>-105445.88056000001</v>
      </c>
      <c r="G35" s="4"/>
      <c r="H35" s="38">
        <f t="shared" si="3"/>
        <v>3061.9411099999998</v>
      </c>
    </row>
    <row r="36" spans="2:8" ht="17.25" thickBot="1" x14ac:dyDescent="0.35">
      <c r="B36" s="39"/>
      <c r="C36" s="4"/>
      <c r="D36" s="40"/>
      <c r="E36" s="4"/>
      <c r="F36" s="40"/>
      <c r="G36" s="4"/>
      <c r="H36" s="40"/>
    </row>
    <row r="37" spans="2:8" ht="17.25" thickBot="1" x14ac:dyDescent="0.35">
      <c r="B37" s="41" t="s">
        <v>22</v>
      </c>
      <c r="C37" s="4"/>
      <c r="D37" s="42">
        <v>-489191.48259000003</v>
      </c>
      <c r="E37" s="4"/>
      <c r="F37" s="42">
        <v>-501540.71073999989</v>
      </c>
      <c r="G37" s="4"/>
      <c r="H37" s="42">
        <f>+F37-D37</f>
        <v>-12349.228149999864</v>
      </c>
    </row>
    <row r="38" spans="2:8" ht="17.25" thickBot="1" x14ac:dyDescent="0.35"/>
    <row r="39" spans="2:8" ht="17.25" thickBot="1" x14ac:dyDescent="0.35">
      <c r="B39" s="26" t="s">
        <v>25</v>
      </c>
      <c r="C39" s="4"/>
      <c r="D39" s="27">
        <v>88051</v>
      </c>
      <c r="E39" s="4"/>
      <c r="F39" s="27">
        <v>121852</v>
      </c>
      <c r="G39" s="4"/>
      <c r="H39" s="27">
        <f t="shared" ref="H39" si="4">+F39-D39</f>
        <v>33801</v>
      </c>
    </row>
    <row r="41" spans="2:8" ht="17.25" hidden="1" thickBot="1" x14ac:dyDescent="0.35">
      <c r="B41" s="26" t="s">
        <v>23</v>
      </c>
      <c r="C41" s="4"/>
      <c r="D41" s="27">
        <f>-24057+D25</f>
        <v>-66621.347639999993</v>
      </c>
      <c r="E41" s="4"/>
      <c r="F41" s="27">
        <f>-24751+F25</f>
        <v>-51159.963690000004</v>
      </c>
      <c r="G41" s="4"/>
      <c r="H41" s="27">
        <f t="shared" ref="H41" si="5">+F41-D41</f>
        <v>15461.383949999989</v>
      </c>
    </row>
    <row r="42" spans="2:8" x14ac:dyDescent="0.3">
      <c r="B42" s="48"/>
      <c r="C42" s="49"/>
      <c r="D42" s="48"/>
      <c r="E42" s="4"/>
      <c r="F42" s="48"/>
      <c r="G42" s="4"/>
      <c r="H42" s="48"/>
    </row>
    <row r="43" spans="2:8" ht="17.25" hidden="1" thickBot="1" x14ac:dyDescent="0.35">
      <c r="B43" s="50" t="s">
        <v>24</v>
      </c>
      <c r="C43" s="49"/>
      <c r="D43" s="51">
        <f>+D41+D37</f>
        <v>-555812.83022999996</v>
      </c>
      <c r="E43" s="4"/>
      <c r="F43" s="51">
        <f>+F41+F37</f>
        <v>-552700.6744299999</v>
      </c>
      <c r="G43" s="4"/>
      <c r="H43" s="51">
        <f>+F43-D43</f>
        <v>3112.1558000000659</v>
      </c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1T</vt:lpstr>
      <vt:lpstr>2T</vt:lpstr>
      <vt:lpstr>3T</vt:lpstr>
      <vt:lpstr>'2T'!Área_de_impresión</vt:lpstr>
      <vt:lpstr>'3T'!Área_de_impresión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Ciercoles Monterde, Andrea</cp:lastModifiedBy>
  <cp:lastPrinted>2022-10-21T09:31:11Z</cp:lastPrinted>
  <dcterms:created xsi:type="dcterms:W3CDTF">2022-10-21T09:30:46Z</dcterms:created>
  <dcterms:modified xsi:type="dcterms:W3CDTF">2024-10-30T09:27:41Z</dcterms:modified>
</cp:coreProperties>
</file>