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"/>
    </mc:Choice>
  </mc:AlternateContent>
  <xr:revisionPtr revIDLastSave="0" documentId="8_{F9F52EEB-0040-4111-AEBA-865D0A8BB112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eguiment endeutament" sheetId="1" r:id="rId1"/>
  </sheets>
  <definedNames>
    <definedName name="_xlnm.Print_Area" localSheetId="0">'seguiment endeutament'!$A$1:$AP$34</definedName>
  </definedNames>
  <calcPr calcId="191029"/>
</workbook>
</file>

<file path=xl/calcChain.xml><?xml version="1.0" encoding="utf-8"?>
<calcChain xmlns="http://schemas.openxmlformats.org/spreadsheetml/2006/main">
  <c r="AN26" i="1" l="1"/>
  <c r="AL26" i="1"/>
  <c r="AN25" i="1"/>
  <c r="AN27" i="1" s="1"/>
  <c r="AL25" i="1"/>
  <c r="AL27" i="1" s="1"/>
  <c r="AL21" i="1"/>
  <c r="AN18" i="1"/>
  <c r="AL18" i="1"/>
  <c r="AP17" i="1"/>
  <c r="AP16" i="1"/>
  <c r="AL12" i="1"/>
  <c r="AN9" i="1"/>
  <c r="AL9" i="1"/>
  <c r="AP8" i="1"/>
  <c r="AP7" i="1"/>
  <c r="AP18" i="1" l="1"/>
  <c r="AP26" i="1"/>
  <c r="AP9" i="1"/>
  <c r="AP25" i="1"/>
  <c r="AP27" i="1"/>
  <c r="AH26" i="1" l="1"/>
  <c r="AF26" i="1"/>
  <c r="AH25" i="1"/>
  <c r="AF25" i="1"/>
  <c r="AF21" i="1"/>
  <c r="AH18" i="1"/>
  <c r="AF18" i="1"/>
  <c r="AJ17" i="1"/>
  <c r="AJ16" i="1"/>
  <c r="AF12" i="1"/>
  <c r="AH9" i="1"/>
  <c r="AF9" i="1"/>
  <c r="AJ8" i="1"/>
  <c r="AJ7" i="1"/>
  <c r="AF27" i="1" l="1"/>
  <c r="AJ18" i="1"/>
  <c r="AH27" i="1"/>
  <c r="AJ27" i="1" s="1"/>
  <c r="AJ25" i="1"/>
  <c r="AJ9" i="1"/>
  <c r="AJ26" i="1"/>
  <c r="AB26" i="1" l="1"/>
  <c r="Z26" i="1"/>
  <c r="AD26" i="1" s="1"/>
  <c r="AB25" i="1"/>
  <c r="Z25" i="1"/>
  <c r="Z21" i="1"/>
  <c r="AB18" i="1"/>
  <c r="Z18" i="1"/>
  <c r="AD17" i="1"/>
  <c r="AD16" i="1"/>
  <c r="Z12" i="1"/>
  <c r="AB9" i="1"/>
  <c r="Z9" i="1"/>
  <c r="AD8" i="1"/>
  <c r="AD7" i="1"/>
  <c r="AD9" i="1" l="1"/>
  <c r="AD18" i="1"/>
  <c r="Z27" i="1"/>
  <c r="AB27" i="1"/>
  <c r="AD25" i="1"/>
  <c r="AD27" i="1" l="1"/>
  <c r="V26" i="1"/>
  <c r="X8" i="1"/>
  <c r="P26" i="1" l="1"/>
  <c r="N26" i="1"/>
  <c r="P25" i="1"/>
  <c r="N25" i="1"/>
  <c r="N21" i="1"/>
  <c r="P18" i="1"/>
  <c r="N18" i="1"/>
  <c r="R17" i="1"/>
  <c r="R16" i="1"/>
  <c r="N12" i="1"/>
  <c r="P9" i="1"/>
  <c r="N9" i="1"/>
  <c r="R8" i="1"/>
  <c r="R7" i="1"/>
  <c r="R9" i="1" l="1"/>
  <c r="R18" i="1"/>
  <c r="P27" i="1"/>
  <c r="R26" i="1"/>
  <c r="N27" i="1"/>
  <c r="R25" i="1"/>
  <c r="T26" i="1"/>
  <c r="J26" i="1"/>
  <c r="H26" i="1"/>
  <c r="D26" i="1"/>
  <c r="B26" i="1"/>
  <c r="V25" i="1"/>
  <c r="T25" i="1"/>
  <c r="J25" i="1"/>
  <c r="H25" i="1"/>
  <c r="H27" i="1" s="1"/>
  <c r="D25" i="1"/>
  <c r="B25" i="1"/>
  <c r="T21" i="1"/>
  <c r="H21" i="1"/>
  <c r="B21" i="1"/>
  <c r="V18" i="1"/>
  <c r="T18" i="1"/>
  <c r="J18" i="1"/>
  <c r="H18" i="1"/>
  <c r="D18" i="1"/>
  <c r="B18" i="1"/>
  <c r="F18" i="1" s="1"/>
  <c r="X17" i="1"/>
  <c r="L17" i="1"/>
  <c r="F17" i="1"/>
  <c r="X16" i="1"/>
  <c r="L16" i="1"/>
  <c r="F16" i="1"/>
  <c r="T12" i="1"/>
  <c r="H12" i="1"/>
  <c r="B12" i="1"/>
  <c r="V9" i="1"/>
  <c r="T9" i="1"/>
  <c r="J9" i="1"/>
  <c r="H9" i="1"/>
  <c r="D9" i="1"/>
  <c r="B9" i="1"/>
  <c r="L8" i="1"/>
  <c r="F8" i="1"/>
  <c r="X7" i="1"/>
  <c r="L7" i="1"/>
  <c r="F7" i="1"/>
  <c r="J27" i="1" l="1"/>
  <c r="X9" i="1"/>
  <c r="B27" i="1"/>
  <c r="L27" i="1"/>
  <c r="F26" i="1"/>
  <c r="L26" i="1"/>
  <c r="L18" i="1"/>
  <c r="D27" i="1"/>
  <c r="L9" i="1"/>
  <c r="X26" i="1"/>
  <c r="V27" i="1"/>
  <c r="X25" i="1"/>
  <c r="R27" i="1"/>
  <c r="F9" i="1"/>
  <c r="X18" i="1"/>
  <c r="L25" i="1"/>
  <c r="T27" i="1"/>
  <c r="F25" i="1"/>
  <c r="F27" i="1" l="1"/>
  <c r="X27" i="1"/>
</calcChain>
</file>

<file path=xl/sharedStrings.xml><?xml version="1.0" encoding="utf-8"?>
<sst xmlns="http://schemas.openxmlformats.org/spreadsheetml/2006/main" count="89" uniqueCount="23">
  <si>
    <t>METRO</t>
  </si>
  <si>
    <t>ENDEUTAMENT REAL A 31/12/2015</t>
  </si>
  <si>
    <t>ENDEUTAMENT REAL A 31/12/2016</t>
  </si>
  <si>
    <t>(En euros)</t>
  </si>
  <si>
    <t>CURT TERMINI</t>
  </si>
  <si>
    <t>LLARG TERMINI</t>
  </si>
  <si>
    <t>TOTAL</t>
  </si>
  <si>
    <t>ENTITATS DE CRÈDITS</t>
  </si>
  <si>
    <t>ARRENDAMENT FINANCER</t>
  </si>
  <si>
    <t>TOTAL METRO ENDEUTAMENT</t>
  </si>
  <si>
    <t>BUS</t>
  </si>
  <si>
    <t>TOTAL  BUS ENDEUTAMENT</t>
  </si>
  <si>
    <t>TOTAL TMB ENDEUTAMENT</t>
  </si>
  <si>
    <t>Aquests imports no inclouen ni els derivats financers ni les periodificacions comptables.</t>
  </si>
  <si>
    <t>ENDEUTAMENT A  31/12/2020</t>
  </si>
  <si>
    <t>ENDEUTAMENT A  31/12/2019</t>
  </si>
  <si>
    <t>ENDEUTAMENT A  31/12/2018</t>
  </si>
  <si>
    <t>ENDEUTAMENT A  31/12/2017</t>
  </si>
  <si>
    <t>ENDEUTAMENT A  31/12/2021</t>
  </si>
  <si>
    <t>No s'ha considerat l'Assistència Financera entre empreses.</t>
  </si>
  <si>
    <t>ENDEUTAMENT FINANCER TMB A CURT I LLARG TERMINI AMB ENTITATS FINANCERES</t>
  </si>
  <si>
    <t>TMB (Metro+Bus)</t>
  </si>
  <si>
    <t>PSM, TMB, SL no la Fundació tenen endeutament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</si>
</sst>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\ ;&quot;(&quot;#,##0&quot;)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9">
    <xf numFmtId="0" fontId="0" fillId="0" borderId="0"/>
    <xf numFmtId="0" fontId="2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0" fontId="2" fillId="5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8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13" borderId="0" applyNumberFormat="0" applyBorder="0" applyAlignment="0" applyProtection="0"/>
    <xf numFmtId="0" fontId="19" fillId="21" borderId="1" applyNumberFormat="0" applyAlignment="0" applyProtection="0"/>
    <xf numFmtId="0" fontId="20" fillId="22" borderId="11" applyNumberFormat="0" applyAlignment="0" applyProtection="0"/>
    <xf numFmtId="0" fontId="21" fillId="0" borderId="12" applyNumberFormat="0" applyFill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29" borderId="0" applyNumberFormat="0" applyBorder="0" applyAlignment="0" applyProtection="0"/>
    <xf numFmtId="0" fontId="24" fillId="19" borderId="1" applyNumberFormat="0" applyAlignment="0" applyProtection="0"/>
    <xf numFmtId="0" fontId="25" fillId="18" borderId="0" applyNumberFormat="0" applyBorder="0" applyAlignment="0" applyProtection="0"/>
    <xf numFmtId="40" fontId="26" fillId="0" borderId="0" applyFont="0" applyFill="0" applyBorder="0" applyAlignment="0" applyProtection="0"/>
    <xf numFmtId="0" fontId="21" fillId="19" borderId="0" applyNumberFormat="0" applyBorder="0" applyAlignment="0" applyProtection="0"/>
    <xf numFmtId="0" fontId="2" fillId="5" borderId="0"/>
    <xf numFmtId="0" fontId="27" fillId="0" borderId="0"/>
    <xf numFmtId="0" fontId="2" fillId="18" borderId="1" applyNumberFormat="0" applyFont="0" applyAlignment="0" applyProtection="0"/>
    <xf numFmtId="0" fontId="2" fillId="18" borderId="1" applyNumberFormat="0" applyFont="0" applyAlignment="0" applyProtection="0"/>
    <xf numFmtId="0" fontId="28" fillId="21" borderId="13" applyNumberFormat="0" applyAlignment="0" applyProtection="0"/>
    <xf numFmtId="4" fontId="2" fillId="30" borderId="1" applyNumberFormat="0" applyProtection="0">
      <alignment vertical="center"/>
    </xf>
    <xf numFmtId="4" fontId="2" fillId="30" borderId="1" applyNumberFormat="0" applyProtection="0">
      <alignment vertical="center"/>
    </xf>
    <xf numFmtId="4" fontId="29" fillId="31" borderId="1" applyNumberFormat="0" applyProtection="0">
      <alignment vertical="center"/>
    </xf>
    <xf numFmtId="4" fontId="2" fillId="31" borderId="1" applyNumberFormat="0" applyProtection="0">
      <alignment horizontal="left" vertical="center" indent="1"/>
    </xf>
    <xf numFmtId="4" fontId="2" fillId="31" borderId="1" applyNumberFormat="0" applyProtection="0">
      <alignment horizontal="left" vertical="center" indent="1"/>
    </xf>
    <xf numFmtId="0" fontId="30" fillId="30" borderId="14" applyNumberFormat="0" applyProtection="0">
      <alignment horizontal="left" vertical="top" indent="1"/>
    </xf>
    <xf numFmtId="4" fontId="2" fillId="32" borderId="1" applyNumberFormat="0" applyProtection="0">
      <alignment horizontal="left" vertical="center" indent="1"/>
    </xf>
    <xf numFmtId="4" fontId="2" fillId="32" borderId="1" applyNumberFormat="0" applyProtection="0">
      <alignment horizontal="left" vertical="center" indent="1"/>
    </xf>
    <xf numFmtId="4" fontId="2" fillId="33" borderId="1" applyNumberFormat="0" applyProtection="0">
      <alignment horizontal="right" vertical="center"/>
    </xf>
    <xf numFmtId="4" fontId="2" fillId="33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5" applyNumberFormat="0" applyProtection="0">
      <alignment horizontal="right" vertical="center"/>
    </xf>
    <xf numFmtId="4" fontId="2" fillId="35" borderId="15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1" applyNumberFormat="0" applyProtection="0">
      <alignment horizontal="right" vertical="center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1" applyNumberFormat="0" applyProtection="0">
      <alignment horizontal="right" vertical="center"/>
    </xf>
    <xf numFmtId="4" fontId="2" fillId="3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42" borderId="15" applyNumberFormat="0" applyProtection="0">
      <alignment horizontal="left" vertical="center" indent="1"/>
    </xf>
    <xf numFmtId="4" fontId="2" fillId="42" borderId="15" applyNumberFormat="0" applyProtection="0">
      <alignment horizontal="left" vertical="center" indent="1"/>
    </xf>
    <xf numFmtId="4" fontId="27" fillId="43" borderId="15" applyNumberFormat="0" applyProtection="0">
      <alignment horizontal="left" vertical="center" indent="1"/>
    </xf>
    <xf numFmtId="4" fontId="27" fillId="43" borderId="15" applyNumberFormat="0" applyProtection="0">
      <alignment horizontal="left" vertical="center" indent="1"/>
    </xf>
    <xf numFmtId="4" fontId="2" fillId="44" borderId="1" applyNumberFormat="0" applyProtection="0">
      <alignment horizontal="right" vertical="center"/>
    </xf>
    <xf numFmtId="4" fontId="2" fillId="44" borderId="1" applyNumberFormat="0" applyProtection="0">
      <alignment horizontal="right" vertical="center"/>
    </xf>
    <xf numFmtId="4" fontId="2" fillId="4" borderId="15" applyNumberFormat="0" applyProtection="0">
      <alignment horizontal="left" vertical="center" indent="1"/>
    </xf>
    <xf numFmtId="4" fontId="2" fillId="4" borderId="15" applyNumberFormat="0" applyProtection="0">
      <alignment horizontal="left" vertical="center" indent="1"/>
    </xf>
    <xf numFmtId="4" fontId="2" fillId="44" borderId="15" applyNumberFormat="0" applyProtection="0">
      <alignment horizontal="left" vertical="center" indent="1"/>
    </xf>
    <xf numFmtId="4" fontId="2" fillId="44" borderId="15" applyNumberFormat="0" applyProtection="0">
      <alignment horizontal="left" vertical="center" indent="1"/>
    </xf>
    <xf numFmtId="0" fontId="2" fillId="45" borderId="1" applyNumberFormat="0" applyProtection="0">
      <alignment horizontal="left" vertical="center" indent="1"/>
    </xf>
    <xf numFmtId="0" fontId="2" fillId="45" borderId="1" applyNumberFormat="0" applyProtection="0">
      <alignment horizontal="left" vertical="center" indent="1"/>
    </xf>
    <xf numFmtId="0" fontId="2" fillId="43" borderId="14" applyNumberFormat="0" applyProtection="0">
      <alignment horizontal="left" vertical="top" indent="1"/>
    </xf>
    <xf numFmtId="0" fontId="2" fillId="43" borderId="14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2" fillId="44" borderId="14" applyNumberFormat="0" applyProtection="0">
      <alignment horizontal="left" vertical="top" indent="1"/>
    </xf>
    <xf numFmtId="0" fontId="2" fillId="44" borderId="14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2" fillId="3" borderId="14" applyNumberFormat="0" applyProtection="0">
      <alignment horizontal="left" vertical="top" indent="1"/>
    </xf>
    <xf numFmtId="0" fontId="2" fillId="3" borderId="14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2" fillId="4" borderId="14" applyNumberFormat="0" applyProtection="0">
      <alignment horizontal="left" vertical="top" indent="1"/>
    </xf>
    <xf numFmtId="0" fontId="2" fillId="4" borderId="14" applyNumberFormat="0" applyProtection="0">
      <alignment horizontal="left" vertical="top" indent="1"/>
    </xf>
    <xf numFmtId="0" fontId="2" fillId="46" borderId="16" applyNumberFormat="0">
      <protection locked="0"/>
    </xf>
    <xf numFmtId="0" fontId="2" fillId="46" borderId="16" applyNumberFormat="0">
      <protection locked="0"/>
    </xf>
    <xf numFmtId="0" fontId="31" fillId="43" borderId="17" applyBorder="0"/>
    <xf numFmtId="4" fontId="32" fillId="47" borderId="14" applyNumberFormat="0" applyProtection="0">
      <alignment vertical="center"/>
    </xf>
    <xf numFmtId="4" fontId="29" fillId="48" borderId="18" applyNumberFormat="0" applyProtection="0">
      <alignment vertical="center"/>
    </xf>
    <xf numFmtId="4" fontId="32" fillId="45" borderId="14" applyNumberFormat="0" applyProtection="0">
      <alignment horizontal="left" vertical="center" indent="1"/>
    </xf>
    <xf numFmtId="0" fontId="32" fillId="47" borderId="14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2" fillId="32" borderId="1" applyNumberFormat="0" applyProtection="0">
      <alignment horizontal="left" vertical="center" indent="1"/>
    </xf>
    <xf numFmtId="4" fontId="2" fillId="32" borderId="1" applyNumberFormat="0" applyProtection="0">
      <alignment horizontal="left" vertical="center" indent="1"/>
    </xf>
    <xf numFmtId="0" fontId="32" fillId="44" borderId="14" applyNumberFormat="0" applyProtection="0">
      <alignment horizontal="left" vertical="top" indent="1"/>
    </xf>
    <xf numFmtId="4" fontId="33" fillId="50" borderId="15" applyNumberFormat="0" applyProtection="0">
      <alignment horizontal="left" vertical="center" indent="1"/>
    </xf>
    <xf numFmtId="0" fontId="2" fillId="51" borderId="18"/>
    <xf numFmtId="0" fontId="2" fillId="51" borderId="18"/>
    <xf numFmtId="4" fontId="34" fillId="46" borderId="1" applyNumberFormat="0" applyProtection="0">
      <alignment horizontal="righ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23" fillId="0" borderId="21" applyNumberFormat="0" applyFill="0" applyAlignment="0" applyProtection="0"/>
    <xf numFmtId="0" fontId="22" fillId="0" borderId="22" applyNumberFormat="0" applyFill="0" applyAlignment="0" applyProtection="0"/>
    <xf numFmtId="43" fontId="2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/>
    <xf numFmtId="0" fontId="3" fillId="0" borderId="0" xfId="1" quotePrefix="1" applyFont="1" applyFill="1" applyBorder="1" applyAlignment="1">
      <alignment horizontal="left" vertical="center" indent="3"/>
    </xf>
    <xf numFmtId="0" fontId="4" fillId="0" borderId="0" xfId="0" applyFont="1" applyFill="1" applyBorder="1"/>
    <xf numFmtId="0" fontId="6" fillId="0" borderId="0" xfId="2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2" quotePrefix="1" applyFont="1" applyFill="1" applyBorder="1" applyAlignment="1">
      <alignment horizontal="center" vertical="center"/>
    </xf>
    <xf numFmtId="0" fontId="9" fillId="0" borderId="0" xfId="3" quotePrefix="1" applyFont="1" applyFill="1" applyBorder="1" applyAlignment="1">
      <alignment vertical="center"/>
    </xf>
    <xf numFmtId="164" fontId="9" fillId="0" borderId="0" xfId="4" applyNumberFormat="1" applyFont="1" applyFill="1" applyBorder="1">
      <alignment horizontal="right" vertical="center"/>
    </xf>
    <xf numFmtId="0" fontId="10" fillId="0" borderId="0" xfId="0" applyFont="1" applyFill="1" applyBorder="1"/>
    <xf numFmtId="164" fontId="10" fillId="0" borderId="0" xfId="0" applyNumberFormat="1" applyFont="1" applyFill="1" applyBorder="1"/>
    <xf numFmtId="0" fontId="10" fillId="0" borderId="0" xfId="0" quotePrefix="1" applyFont="1" applyFill="1" applyBorder="1"/>
    <xf numFmtId="0" fontId="5" fillId="0" borderId="0" xfId="0" applyFont="1" applyFill="1" applyBorder="1"/>
    <xf numFmtId="164" fontId="11" fillId="0" borderId="0" xfId="4" applyNumberFormat="1" applyFont="1" applyFill="1" applyBorder="1">
      <alignment horizontal="right" vertical="center"/>
    </xf>
    <xf numFmtId="0" fontId="12" fillId="0" borderId="0" xfId="0" applyFont="1" applyFill="1" applyBorder="1"/>
    <xf numFmtId="0" fontId="8" fillId="0" borderId="0" xfId="2" quotePrefix="1" applyFont="1" applyFill="1" applyBorder="1" applyAlignment="1">
      <alignment horizontal="left" vertical="center" indent="4"/>
    </xf>
    <xf numFmtId="164" fontId="8" fillId="0" borderId="0" xfId="4" applyNumberFormat="1" applyFont="1" applyFill="1" applyBorder="1">
      <alignment horizontal="right" vertical="center"/>
    </xf>
    <xf numFmtId="0" fontId="13" fillId="0" borderId="0" xfId="0" applyFont="1" applyFill="1" applyBorder="1"/>
    <xf numFmtId="0" fontId="14" fillId="0" borderId="0" xfId="2" quotePrefix="1" applyFont="1" applyFill="1" applyBorder="1" applyAlignment="1">
      <alignment horizontal="right" vertical="center"/>
    </xf>
    <xf numFmtId="0" fontId="8" fillId="0" borderId="0" xfId="5" applyFont="1" applyFill="1" applyBorder="1"/>
    <xf numFmtId="4" fontId="8" fillId="0" borderId="0" xfId="5" applyNumberFormat="1" applyFont="1" applyFill="1" applyBorder="1"/>
    <xf numFmtId="4" fontId="1" fillId="0" borderId="0" xfId="0" applyNumberFormat="1" applyFont="1" applyFill="1" applyBorder="1"/>
    <xf numFmtId="0" fontId="15" fillId="0" borderId="0" xfId="0" applyFont="1" applyFill="1" applyBorder="1"/>
    <xf numFmtId="0" fontId="11" fillId="0" borderId="0" xfId="2" quotePrefix="1" applyFont="1" applyFill="1" applyBorder="1" applyAlignment="1">
      <alignment horizontal="right" vertical="center"/>
    </xf>
    <xf numFmtId="164" fontId="16" fillId="0" borderId="0" xfId="4" applyNumberFormat="1" applyFont="1" applyFill="1" applyBorder="1">
      <alignment horizontal="right" vertical="center"/>
    </xf>
    <xf numFmtId="0" fontId="7" fillId="0" borderId="0" xfId="0" applyFont="1" applyFill="1" applyBorder="1"/>
    <xf numFmtId="0" fontId="8" fillId="0" borderId="0" xfId="0" quotePrefix="1" applyFont="1" applyFill="1" applyBorder="1"/>
    <xf numFmtId="164" fontId="1" fillId="0" borderId="0" xfId="0" applyNumberFormat="1" applyFont="1" applyFill="1" applyBorder="1"/>
    <xf numFmtId="4" fontId="7" fillId="0" borderId="0" xfId="0" applyNumberFormat="1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</cellXfs>
  <cellStyles count="119">
    <cellStyle name="Accent1 - 20%" xfId="6" xr:uid="{00000000-0005-0000-0000-000000000000}"/>
    <cellStyle name="Accent1 - 40%" xfId="7" xr:uid="{00000000-0005-0000-0000-000001000000}"/>
    <cellStyle name="Accent1 - 60%" xfId="8" xr:uid="{00000000-0005-0000-0000-000002000000}"/>
    <cellStyle name="Accent2 - 20%" xfId="9" xr:uid="{00000000-0005-0000-0000-000003000000}"/>
    <cellStyle name="Accent2 - 40%" xfId="10" xr:uid="{00000000-0005-0000-0000-000004000000}"/>
    <cellStyle name="Accent2 - 60%" xfId="11" xr:uid="{00000000-0005-0000-0000-000005000000}"/>
    <cellStyle name="Accent3 - 20%" xfId="12" xr:uid="{00000000-0005-0000-0000-000006000000}"/>
    <cellStyle name="Accent3 - 40%" xfId="13" xr:uid="{00000000-0005-0000-0000-000007000000}"/>
    <cellStyle name="Accent3 - 60%" xfId="14" xr:uid="{00000000-0005-0000-0000-000008000000}"/>
    <cellStyle name="Accent4 - 20%" xfId="15" xr:uid="{00000000-0005-0000-0000-000009000000}"/>
    <cellStyle name="Accent4 - 40%" xfId="16" xr:uid="{00000000-0005-0000-0000-00000A000000}"/>
    <cellStyle name="Accent4 - 60%" xfId="17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1" xr:uid="{00000000-0005-0000-0000-00000F000000}"/>
    <cellStyle name="Accent6 - 40%" xfId="22" xr:uid="{00000000-0005-0000-0000-000010000000}"/>
    <cellStyle name="Accent6 - 60%" xfId="23" xr:uid="{00000000-0005-0000-0000-000011000000}"/>
    <cellStyle name="Buena 2" xfId="24" xr:uid="{00000000-0005-0000-0000-000012000000}"/>
    <cellStyle name="Cálculo 2" xfId="25" xr:uid="{00000000-0005-0000-0000-000013000000}"/>
    <cellStyle name="Celda de comprobación 2" xfId="26" xr:uid="{00000000-0005-0000-0000-000014000000}"/>
    <cellStyle name="Celda vinculada 2" xfId="27" xr:uid="{00000000-0005-0000-0000-000015000000}"/>
    <cellStyle name="Emphasis 1" xfId="28" xr:uid="{00000000-0005-0000-0000-000016000000}"/>
    <cellStyle name="Emphasis 2" xfId="29" xr:uid="{00000000-0005-0000-0000-000017000000}"/>
    <cellStyle name="Emphasis 3" xfId="30" xr:uid="{00000000-0005-0000-0000-000018000000}"/>
    <cellStyle name="Encabezado 4 2" xfId="31" xr:uid="{00000000-0005-0000-0000-000019000000}"/>
    <cellStyle name="Énfasis1 2" xfId="32" xr:uid="{00000000-0005-0000-0000-00001A000000}"/>
    <cellStyle name="Énfasis2 2" xfId="33" xr:uid="{00000000-0005-0000-0000-00001B000000}"/>
    <cellStyle name="Énfasis3 2" xfId="34" xr:uid="{00000000-0005-0000-0000-00001C000000}"/>
    <cellStyle name="Énfasis4 2" xfId="35" xr:uid="{00000000-0005-0000-0000-00001D000000}"/>
    <cellStyle name="Énfasis5 2" xfId="36" xr:uid="{00000000-0005-0000-0000-00001E000000}"/>
    <cellStyle name="Énfasis6 2" xfId="37" xr:uid="{00000000-0005-0000-0000-00001F000000}"/>
    <cellStyle name="Entrada 2" xfId="38" xr:uid="{00000000-0005-0000-0000-000020000000}"/>
    <cellStyle name="Incorrecto 2" xfId="39" xr:uid="{00000000-0005-0000-0000-000021000000}"/>
    <cellStyle name="Millares 2" xfId="118" xr:uid="{00000000-0005-0000-0000-000022000000}"/>
    <cellStyle name="Millares 3" xfId="40" xr:uid="{00000000-0005-0000-0000-000023000000}"/>
    <cellStyle name="Neutral 2" xfId="41" xr:uid="{00000000-0005-0000-0000-000024000000}"/>
    <cellStyle name="Normal" xfId="0" builtinId="0"/>
    <cellStyle name="Normal 2" xfId="5" xr:uid="{00000000-0005-0000-0000-000026000000}"/>
    <cellStyle name="Normal 3" xfId="42" xr:uid="{00000000-0005-0000-0000-000027000000}"/>
    <cellStyle name="Normal 4" xfId="43" xr:uid="{00000000-0005-0000-0000-000028000000}"/>
    <cellStyle name="Notas 2" xfId="44" xr:uid="{00000000-0005-0000-0000-000029000000}"/>
    <cellStyle name="Notas 3" xfId="45" xr:uid="{00000000-0005-0000-0000-00002A000000}"/>
    <cellStyle name="Salida 2" xfId="46" xr:uid="{00000000-0005-0000-0000-00002B000000}"/>
    <cellStyle name="SAPBEXaggData" xfId="47" xr:uid="{00000000-0005-0000-0000-00002C000000}"/>
    <cellStyle name="SAPBEXaggData 2" xfId="48" xr:uid="{00000000-0005-0000-0000-00002D000000}"/>
    <cellStyle name="SAPBEXaggDataEmph" xfId="49" xr:uid="{00000000-0005-0000-0000-00002E000000}"/>
    <cellStyle name="SAPBEXaggItem" xfId="50" xr:uid="{00000000-0005-0000-0000-00002F000000}"/>
    <cellStyle name="SAPBEXaggItem 2" xfId="51" xr:uid="{00000000-0005-0000-0000-000030000000}"/>
    <cellStyle name="SAPBEXaggItemX" xfId="52" xr:uid="{00000000-0005-0000-0000-000031000000}"/>
    <cellStyle name="SAPBEXchaText" xfId="53" xr:uid="{00000000-0005-0000-0000-000032000000}"/>
    <cellStyle name="SAPBEXchaText 2" xfId="54" xr:uid="{00000000-0005-0000-0000-000033000000}"/>
    <cellStyle name="SAPBEXexcBad7" xfId="55" xr:uid="{00000000-0005-0000-0000-000034000000}"/>
    <cellStyle name="SAPBEXexcBad7 2" xfId="56" xr:uid="{00000000-0005-0000-0000-000035000000}"/>
    <cellStyle name="SAPBEXexcBad8" xfId="57" xr:uid="{00000000-0005-0000-0000-000036000000}"/>
    <cellStyle name="SAPBEXexcBad8 2" xfId="58" xr:uid="{00000000-0005-0000-0000-000037000000}"/>
    <cellStyle name="SAPBEXexcBad9" xfId="59" xr:uid="{00000000-0005-0000-0000-000038000000}"/>
    <cellStyle name="SAPBEXexcBad9 2" xfId="60" xr:uid="{00000000-0005-0000-0000-000039000000}"/>
    <cellStyle name="SAPBEXexcCritical4" xfId="61" xr:uid="{00000000-0005-0000-0000-00003A000000}"/>
    <cellStyle name="SAPBEXexcCritical4 2" xfId="62" xr:uid="{00000000-0005-0000-0000-00003B000000}"/>
    <cellStyle name="SAPBEXexcCritical5" xfId="63" xr:uid="{00000000-0005-0000-0000-00003C000000}"/>
    <cellStyle name="SAPBEXexcCritical5 2" xfId="64" xr:uid="{00000000-0005-0000-0000-00003D000000}"/>
    <cellStyle name="SAPBEXexcCritical6" xfId="65" xr:uid="{00000000-0005-0000-0000-00003E000000}"/>
    <cellStyle name="SAPBEXexcCritical6 2" xfId="66" xr:uid="{00000000-0005-0000-0000-00003F000000}"/>
    <cellStyle name="SAPBEXexcGood1" xfId="67" xr:uid="{00000000-0005-0000-0000-000040000000}"/>
    <cellStyle name="SAPBEXexcGood1 2" xfId="68" xr:uid="{00000000-0005-0000-0000-000041000000}"/>
    <cellStyle name="SAPBEXexcGood2" xfId="69" xr:uid="{00000000-0005-0000-0000-000042000000}"/>
    <cellStyle name="SAPBEXexcGood2 2" xfId="70" xr:uid="{00000000-0005-0000-0000-000043000000}"/>
    <cellStyle name="SAPBEXexcGood3" xfId="71" xr:uid="{00000000-0005-0000-0000-000044000000}"/>
    <cellStyle name="SAPBEXexcGood3 2" xfId="72" xr:uid="{00000000-0005-0000-0000-000045000000}"/>
    <cellStyle name="SAPBEXfilterDrill" xfId="73" xr:uid="{00000000-0005-0000-0000-000046000000}"/>
    <cellStyle name="SAPBEXfilterDrill 2" xfId="74" xr:uid="{00000000-0005-0000-0000-000047000000}"/>
    <cellStyle name="SAPBEXfilterItem" xfId="75" xr:uid="{00000000-0005-0000-0000-000048000000}"/>
    <cellStyle name="SAPBEXfilterText" xfId="76" xr:uid="{00000000-0005-0000-0000-000049000000}"/>
    <cellStyle name="SAPBEXformats" xfId="77" xr:uid="{00000000-0005-0000-0000-00004A000000}"/>
    <cellStyle name="SAPBEXformats 2" xfId="78" xr:uid="{00000000-0005-0000-0000-00004B000000}"/>
    <cellStyle name="SAPBEXheaderItem" xfId="79" xr:uid="{00000000-0005-0000-0000-00004C000000}"/>
    <cellStyle name="SAPBEXheaderItem 2" xfId="80" xr:uid="{00000000-0005-0000-0000-00004D000000}"/>
    <cellStyle name="SAPBEXheaderText" xfId="81" xr:uid="{00000000-0005-0000-0000-00004E000000}"/>
    <cellStyle name="SAPBEXheaderText 2" xfId="82" xr:uid="{00000000-0005-0000-0000-00004F000000}"/>
    <cellStyle name="SAPBEXHLevel0" xfId="83" xr:uid="{00000000-0005-0000-0000-000050000000}"/>
    <cellStyle name="SAPBEXHLevel0 2" xfId="84" xr:uid="{00000000-0005-0000-0000-000051000000}"/>
    <cellStyle name="SAPBEXHLevel0X" xfId="85" xr:uid="{00000000-0005-0000-0000-000052000000}"/>
    <cellStyle name="SAPBEXHLevel0X 2" xfId="86" xr:uid="{00000000-0005-0000-0000-000053000000}"/>
    <cellStyle name="SAPBEXHLevel1" xfId="1" xr:uid="{00000000-0005-0000-0000-000054000000}"/>
    <cellStyle name="SAPBEXHLevel1 2" xfId="87" xr:uid="{00000000-0005-0000-0000-000055000000}"/>
    <cellStyle name="SAPBEXHLevel1X" xfId="88" xr:uid="{00000000-0005-0000-0000-000056000000}"/>
    <cellStyle name="SAPBEXHLevel1X 2" xfId="89" xr:uid="{00000000-0005-0000-0000-000057000000}"/>
    <cellStyle name="SAPBEXHLevel2" xfId="2" xr:uid="{00000000-0005-0000-0000-000058000000}"/>
    <cellStyle name="SAPBEXHLevel2 2" xfId="90" xr:uid="{00000000-0005-0000-0000-000059000000}"/>
    <cellStyle name="SAPBEXHLevel2X" xfId="91" xr:uid="{00000000-0005-0000-0000-00005A000000}"/>
    <cellStyle name="SAPBEXHLevel2X 2" xfId="92" xr:uid="{00000000-0005-0000-0000-00005B000000}"/>
    <cellStyle name="SAPBEXHLevel3" xfId="3" xr:uid="{00000000-0005-0000-0000-00005C000000}"/>
    <cellStyle name="SAPBEXHLevel3 2" xfId="93" xr:uid="{00000000-0005-0000-0000-00005D000000}"/>
    <cellStyle name="SAPBEXHLevel3X" xfId="94" xr:uid="{00000000-0005-0000-0000-00005E000000}"/>
    <cellStyle name="SAPBEXHLevel3X 2" xfId="95" xr:uid="{00000000-0005-0000-0000-00005F000000}"/>
    <cellStyle name="SAPBEXinputData" xfId="96" xr:uid="{00000000-0005-0000-0000-000060000000}"/>
    <cellStyle name="SAPBEXinputData 2" xfId="97" xr:uid="{00000000-0005-0000-0000-000061000000}"/>
    <cellStyle name="SAPBEXItemHeader" xfId="98" xr:uid="{00000000-0005-0000-0000-000062000000}"/>
    <cellStyle name="SAPBEXresData" xfId="99" xr:uid="{00000000-0005-0000-0000-000063000000}"/>
    <cellStyle name="SAPBEXresDataEmph" xfId="100" xr:uid="{00000000-0005-0000-0000-000064000000}"/>
    <cellStyle name="SAPBEXresItem" xfId="101" xr:uid="{00000000-0005-0000-0000-000065000000}"/>
    <cellStyle name="SAPBEXresItemX" xfId="102" xr:uid="{00000000-0005-0000-0000-000066000000}"/>
    <cellStyle name="SAPBEXstdData" xfId="4" xr:uid="{00000000-0005-0000-0000-000067000000}"/>
    <cellStyle name="SAPBEXstdData 2" xfId="103" xr:uid="{00000000-0005-0000-0000-000068000000}"/>
    <cellStyle name="SAPBEXstdDataEmph" xfId="104" xr:uid="{00000000-0005-0000-0000-000069000000}"/>
    <cellStyle name="SAPBEXstdItem" xfId="105" xr:uid="{00000000-0005-0000-0000-00006A000000}"/>
    <cellStyle name="SAPBEXstdItem 2" xfId="106" xr:uid="{00000000-0005-0000-0000-00006B000000}"/>
    <cellStyle name="SAPBEXstdItemX" xfId="107" xr:uid="{00000000-0005-0000-0000-00006C000000}"/>
    <cellStyle name="SAPBEXtitle" xfId="108" xr:uid="{00000000-0005-0000-0000-00006D000000}"/>
    <cellStyle name="SAPBEXunassignedItem" xfId="109" xr:uid="{00000000-0005-0000-0000-00006E000000}"/>
    <cellStyle name="SAPBEXunassignedItem 2" xfId="110" xr:uid="{00000000-0005-0000-0000-00006F000000}"/>
    <cellStyle name="SAPBEXundefined" xfId="111" xr:uid="{00000000-0005-0000-0000-000070000000}"/>
    <cellStyle name="Sheet Title" xfId="112" xr:uid="{00000000-0005-0000-0000-000071000000}"/>
    <cellStyle name="Texto de advertencia 2" xfId="113" xr:uid="{00000000-0005-0000-0000-000072000000}"/>
    <cellStyle name="Título 1 2" xfId="114" xr:uid="{00000000-0005-0000-0000-000073000000}"/>
    <cellStyle name="Título 2 2" xfId="115" xr:uid="{00000000-0005-0000-0000-000074000000}"/>
    <cellStyle name="Título 3 2" xfId="116" xr:uid="{00000000-0005-0000-0000-000075000000}"/>
    <cellStyle name="Total 2" xfId="117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P38"/>
  <sheetViews>
    <sheetView tabSelected="1" view="pageBreakPreview" zoomScale="80" zoomScaleNormal="80" zoomScaleSheetLayoutView="80" workbookViewId="0">
      <selection activeCell="AB7" sqref="AB7"/>
    </sheetView>
  </sheetViews>
  <sheetFormatPr baseColWidth="10" defaultColWidth="11.42578125" defaultRowHeight="14.25" outlineLevelCol="1" x14ac:dyDescent="0.2"/>
  <cols>
    <col min="1" max="1" width="35.85546875" style="1" customWidth="1"/>
    <col min="2" max="2" width="14.7109375" style="1" hidden="1" customWidth="1" outlineLevel="1"/>
    <col min="3" max="3" width="3.28515625" style="1" hidden="1" customWidth="1" outlineLevel="1"/>
    <col min="4" max="4" width="14.7109375" style="1" hidden="1" customWidth="1" outlineLevel="1"/>
    <col min="5" max="5" width="4.5703125" style="1" hidden="1" customWidth="1" outlineLevel="1"/>
    <col min="6" max="6" width="14.7109375" style="1" hidden="1" customWidth="1" outlineLevel="1"/>
    <col min="7" max="7" width="7.140625" style="1" hidden="1" customWidth="1" outlineLevel="1"/>
    <col min="8" max="8" width="14.7109375" style="1" hidden="1" customWidth="1" outlineLevel="1"/>
    <col min="9" max="9" width="3.28515625" style="1" hidden="1" customWidth="1" outlineLevel="1"/>
    <col min="10" max="10" width="14.7109375" style="1" hidden="1" customWidth="1" outlineLevel="1"/>
    <col min="11" max="11" width="3.28515625" style="1" hidden="1" customWidth="1" outlineLevel="1"/>
    <col min="12" max="12" width="14.7109375" style="1" hidden="1" customWidth="1" outlineLevel="1"/>
    <col min="13" max="13" width="6.42578125" style="1" hidden="1" customWidth="1" outlineLevel="1"/>
    <col min="14" max="14" width="14.7109375" style="1" customWidth="1" collapsed="1"/>
    <col min="15" max="15" width="3.28515625" style="1" customWidth="1"/>
    <col min="16" max="16" width="14.7109375" style="1" customWidth="1"/>
    <col min="17" max="17" width="3.28515625" style="1" customWidth="1"/>
    <col min="18" max="18" width="14.7109375" style="1" customWidth="1"/>
    <col min="19" max="19" width="6.42578125" style="1" customWidth="1"/>
    <col min="20" max="20" width="14.7109375" style="1" customWidth="1"/>
    <col min="21" max="21" width="3.28515625" style="1" customWidth="1"/>
    <col min="22" max="22" width="14.7109375" style="1" customWidth="1"/>
    <col min="23" max="23" width="4.5703125" style="1" customWidth="1"/>
    <col min="24" max="24" width="14.7109375" style="1" customWidth="1"/>
    <col min="25" max="25" width="4.140625" style="1" bestFit="1" customWidth="1"/>
    <col min="26" max="26" width="14.7109375" style="1" customWidth="1"/>
    <col min="27" max="27" width="3.28515625" style="1" customWidth="1"/>
    <col min="28" max="28" width="14.7109375" style="1" customWidth="1"/>
    <col min="29" max="29" width="4.5703125" style="1" customWidth="1"/>
    <col min="30" max="30" width="14.7109375" style="1" customWidth="1"/>
    <col min="31" max="31" width="4.140625" style="1" bestFit="1" customWidth="1"/>
    <col min="32" max="32" width="14.7109375" style="1" customWidth="1"/>
    <col min="33" max="33" width="3.28515625" style="1" customWidth="1"/>
    <col min="34" max="34" width="14.7109375" style="1" customWidth="1"/>
    <col min="35" max="35" width="4.5703125" style="1" customWidth="1"/>
    <col min="36" max="36" width="14.7109375" style="1" customWidth="1"/>
    <col min="37" max="37" width="4.140625" style="1" bestFit="1" customWidth="1"/>
    <col min="38" max="38" width="14.7109375" style="1" customWidth="1"/>
    <col min="39" max="39" width="3.28515625" style="1" customWidth="1"/>
    <col min="40" max="40" width="14.7109375" style="1" customWidth="1"/>
    <col min="41" max="41" width="4.5703125" style="1" customWidth="1"/>
    <col min="42" max="42" width="14.7109375" style="1" customWidth="1"/>
    <col min="43" max="16384" width="11.42578125" style="1"/>
  </cols>
  <sheetData>
    <row r="1" spans="1:42" ht="26.25" x14ac:dyDescent="0.2">
      <c r="A1" s="2" t="s">
        <v>20</v>
      </c>
    </row>
    <row r="2" spans="1:42" ht="57.75" customHeight="1" thickBot="1" x14ac:dyDescent="0.25"/>
    <row r="3" spans="1:42" ht="16.5" thickBot="1" x14ac:dyDescent="0.3">
      <c r="A3" s="3" t="s">
        <v>0</v>
      </c>
      <c r="B3" s="33" t="s">
        <v>1</v>
      </c>
      <c r="C3" s="34"/>
      <c r="D3" s="34"/>
      <c r="E3" s="34"/>
      <c r="F3" s="35"/>
      <c r="H3" s="33" t="s">
        <v>2</v>
      </c>
      <c r="I3" s="34"/>
      <c r="J3" s="34"/>
      <c r="K3" s="34"/>
      <c r="L3" s="35"/>
      <c r="N3" s="33" t="s">
        <v>17</v>
      </c>
      <c r="O3" s="34"/>
      <c r="P3" s="34"/>
      <c r="Q3" s="34"/>
      <c r="R3" s="35"/>
      <c r="T3" s="33" t="s">
        <v>16</v>
      </c>
      <c r="U3" s="34"/>
      <c r="V3" s="34"/>
      <c r="W3" s="34"/>
      <c r="X3" s="35"/>
      <c r="Z3" s="33" t="s">
        <v>15</v>
      </c>
      <c r="AA3" s="34"/>
      <c r="AB3" s="34"/>
      <c r="AC3" s="34"/>
      <c r="AD3" s="35"/>
      <c r="AF3" s="33" t="s">
        <v>14</v>
      </c>
      <c r="AG3" s="34"/>
      <c r="AH3" s="34"/>
      <c r="AI3" s="34"/>
      <c r="AJ3" s="35"/>
      <c r="AL3" s="33" t="s">
        <v>18</v>
      </c>
      <c r="AM3" s="34"/>
      <c r="AN3" s="34"/>
      <c r="AO3" s="34"/>
      <c r="AP3" s="35"/>
    </row>
    <row r="5" spans="1:42" x14ac:dyDescent="0.2">
      <c r="A5" s="1" t="s">
        <v>3</v>
      </c>
      <c r="B5" s="4" t="s">
        <v>4</v>
      </c>
      <c r="C5" s="5"/>
      <c r="D5" s="4" t="s">
        <v>5</v>
      </c>
      <c r="E5" s="6"/>
      <c r="F5" s="7" t="s">
        <v>6</v>
      </c>
      <c r="H5" s="4" t="s">
        <v>4</v>
      </c>
      <c r="I5" s="5"/>
      <c r="J5" s="4" t="s">
        <v>5</v>
      </c>
      <c r="K5" s="6"/>
      <c r="L5" s="7" t="s">
        <v>6</v>
      </c>
      <c r="N5" s="4" t="s">
        <v>4</v>
      </c>
      <c r="O5" s="5"/>
      <c r="P5" s="4" t="s">
        <v>5</v>
      </c>
      <c r="Q5" s="6"/>
      <c r="R5" s="7" t="s">
        <v>6</v>
      </c>
      <c r="T5" s="4" t="s">
        <v>4</v>
      </c>
      <c r="U5" s="5"/>
      <c r="V5" s="4" t="s">
        <v>5</v>
      </c>
      <c r="W5" s="6"/>
      <c r="X5" s="7" t="s">
        <v>6</v>
      </c>
      <c r="Z5" s="4" t="s">
        <v>4</v>
      </c>
      <c r="AA5" s="5"/>
      <c r="AB5" s="4" t="s">
        <v>5</v>
      </c>
      <c r="AC5" s="6"/>
      <c r="AD5" s="7" t="s">
        <v>6</v>
      </c>
      <c r="AF5" s="4" t="s">
        <v>4</v>
      </c>
      <c r="AG5" s="5"/>
      <c r="AH5" s="4" t="s">
        <v>5</v>
      </c>
      <c r="AI5" s="6"/>
      <c r="AJ5" s="7" t="s">
        <v>6</v>
      </c>
      <c r="AL5" s="4" t="s">
        <v>4</v>
      </c>
      <c r="AM5" s="5"/>
      <c r="AN5" s="4" t="s">
        <v>5</v>
      </c>
      <c r="AO5" s="6"/>
      <c r="AP5" s="7" t="s">
        <v>6</v>
      </c>
    </row>
    <row r="7" spans="1:42" s="10" customFormat="1" x14ac:dyDescent="0.2">
      <c r="A7" s="8" t="s">
        <v>7</v>
      </c>
      <c r="B7" s="9">
        <v>635000</v>
      </c>
      <c r="D7" s="9">
        <v>459189000</v>
      </c>
      <c r="F7" s="11">
        <f>SUM(B7:D7)</f>
        <v>459824000</v>
      </c>
      <c r="H7" s="9">
        <v>24235000</v>
      </c>
      <c r="I7" s="1"/>
      <c r="J7" s="9">
        <v>449954000</v>
      </c>
      <c r="L7" s="11">
        <f>SUM(H7:J7)</f>
        <v>474189000</v>
      </c>
      <c r="N7" s="9">
        <v>24235000</v>
      </c>
      <c r="O7" s="1"/>
      <c r="P7" s="9">
        <v>425719000</v>
      </c>
      <c r="R7" s="11">
        <f>SUM(N7:P7)</f>
        <v>449954000</v>
      </c>
      <c r="T7" s="9">
        <v>25235000</v>
      </c>
      <c r="U7" s="1"/>
      <c r="V7" s="9">
        <v>400484000</v>
      </c>
      <c r="X7" s="11">
        <f>SUM(T7:V7)</f>
        <v>425719000</v>
      </c>
      <c r="Y7" s="12"/>
      <c r="Z7" s="9">
        <v>24600000</v>
      </c>
      <c r="AA7" s="1"/>
      <c r="AB7" s="9">
        <v>388971784.97000003</v>
      </c>
      <c r="AD7" s="11">
        <f>SUM(Z7:AB7)</f>
        <v>413571784.97000003</v>
      </c>
      <c r="AE7" s="12"/>
      <c r="AF7" s="9">
        <v>26000000</v>
      </c>
      <c r="AG7" s="1"/>
      <c r="AH7" s="9">
        <v>441815695.37</v>
      </c>
      <c r="AJ7" s="11">
        <f>SUM(AF7:AH7)</f>
        <v>467815695.37</v>
      </c>
      <c r="AK7" s="12"/>
      <c r="AL7" s="9">
        <v>26900000</v>
      </c>
      <c r="AM7" s="1"/>
      <c r="AN7" s="9">
        <v>436847256.17000002</v>
      </c>
      <c r="AP7" s="11">
        <f>SUM(AL7:AN7)</f>
        <v>463747256.17000002</v>
      </c>
    </row>
    <row r="8" spans="1:42" s="10" customFormat="1" x14ac:dyDescent="0.2">
      <c r="A8" s="8" t="s">
        <v>8</v>
      </c>
      <c r="B8" s="9">
        <v>9039166.6899999995</v>
      </c>
      <c r="D8" s="9">
        <v>55000065.799999997</v>
      </c>
      <c r="F8" s="11">
        <f t="shared" ref="F8:F9" si="0">SUM(B8:D8)</f>
        <v>64039232.489999995</v>
      </c>
      <c r="H8" s="9">
        <v>7677324.6799999997</v>
      </c>
      <c r="I8" s="1"/>
      <c r="J8" s="9">
        <v>47322739.969999999</v>
      </c>
      <c r="L8" s="11">
        <f t="shared" ref="L8:L9" si="1">SUM(H8:J8)</f>
        <v>55000064.649999999</v>
      </c>
      <c r="N8" s="9">
        <v>7813256.1718722815</v>
      </c>
      <c r="O8" s="1"/>
      <c r="P8" s="9">
        <v>39509485</v>
      </c>
      <c r="R8" s="11">
        <f t="shared" ref="R8:R9" si="2">SUM(N8:P8)</f>
        <v>47322741.171872281</v>
      </c>
      <c r="T8" s="9">
        <v>8022335</v>
      </c>
      <c r="U8" s="1"/>
      <c r="V8" s="9">
        <v>62932835</v>
      </c>
      <c r="X8" s="11">
        <f>SUM(T8:V8)-1</f>
        <v>70955169</v>
      </c>
      <c r="Y8" s="12"/>
      <c r="Z8" s="9">
        <v>10872792.439999999</v>
      </c>
      <c r="AA8" s="1"/>
      <c r="AB8" s="9">
        <v>72228419.549999997</v>
      </c>
      <c r="AD8" s="11">
        <f t="shared" ref="AD8:AD9" si="3">SUM(Z8:AB8)</f>
        <v>83101211.989999995</v>
      </c>
      <c r="AE8" s="12"/>
      <c r="AF8" s="9">
        <v>7766126.4999999916</v>
      </c>
      <c r="AG8" s="1"/>
      <c r="AH8" s="9">
        <v>106141554.43000001</v>
      </c>
      <c r="AJ8" s="11">
        <f t="shared" ref="AJ8:AJ9" si="4">SUM(AF8:AH8)</f>
        <v>113907680.92999999</v>
      </c>
      <c r="AK8" s="12"/>
      <c r="AL8" s="9">
        <v>22581915.149999999</v>
      </c>
      <c r="AM8" s="1"/>
      <c r="AN8" s="9">
        <v>181460735.03</v>
      </c>
      <c r="AP8" s="11">
        <f t="shared" ref="AP8:AP9" si="5">SUM(AL8:AN8)</f>
        <v>204042650.18000001</v>
      </c>
    </row>
    <row r="9" spans="1:42" s="15" customFormat="1" ht="15.75" x14ac:dyDescent="0.25">
      <c r="A9" s="13" t="s">
        <v>9</v>
      </c>
      <c r="B9" s="14">
        <f>SUM(B7:B8)</f>
        <v>9674166.6899999995</v>
      </c>
      <c r="D9" s="14">
        <f>SUM(D7:D8)</f>
        <v>514189065.80000001</v>
      </c>
      <c r="F9" s="14">
        <f t="shared" si="0"/>
        <v>523863232.49000001</v>
      </c>
      <c r="H9" s="14">
        <f>SUM(H7:H8)</f>
        <v>31912324.68</v>
      </c>
      <c r="J9" s="14">
        <f>SUM(J7:J8)</f>
        <v>497276739.97000003</v>
      </c>
      <c r="L9" s="14">
        <f t="shared" si="1"/>
        <v>529189064.65000004</v>
      </c>
      <c r="N9" s="14">
        <f>SUM(N7:N8)</f>
        <v>32048256.171872281</v>
      </c>
      <c r="P9" s="14">
        <f>SUM(P7:P8)</f>
        <v>465228485</v>
      </c>
      <c r="R9" s="14">
        <f t="shared" si="2"/>
        <v>497276741.17187226</v>
      </c>
      <c r="T9" s="14">
        <f>SUM(T7:T8)</f>
        <v>33257335</v>
      </c>
      <c r="V9" s="14">
        <f>SUM(V7:V8)</f>
        <v>463416835</v>
      </c>
      <c r="X9" s="14">
        <f>SUM(T9:V9)-1</f>
        <v>496674169</v>
      </c>
      <c r="Y9" s="1"/>
      <c r="Z9" s="14">
        <f>SUM(Z7:Z8)</f>
        <v>35472792.439999998</v>
      </c>
      <c r="AB9" s="14">
        <f>SUM(AB7:AB8)</f>
        <v>461200204.52000004</v>
      </c>
      <c r="AD9" s="14">
        <f t="shared" si="3"/>
        <v>496672996.96000004</v>
      </c>
      <c r="AE9" s="1"/>
      <c r="AF9" s="14">
        <f>SUM(AF7:AF8)</f>
        <v>33766126.499999993</v>
      </c>
      <c r="AH9" s="14">
        <f>SUM(AH7:AH8)</f>
        <v>547957249.79999995</v>
      </c>
      <c r="AJ9" s="14">
        <f t="shared" si="4"/>
        <v>581723376.29999995</v>
      </c>
      <c r="AK9" s="1"/>
      <c r="AL9" s="14">
        <f>SUM(AL7:AL8)</f>
        <v>49481915.149999999</v>
      </c>
      <c r="AN9" s="14">
        <f>SUM(AN7:AN8)</f>
        <v>618307991.20000005</v>
      </c>
      <c r="AP9" s="14">
        <f t="shared" si="5"/>
        <v>667789906.35000002</v>
      </c>
    </row>
    <row r="10" spans="1:42" x14ac:dyDescent="0.2">
      <c r="A10" s="16"/>
      <c r="B10" s="17"/>
      <c r="H10" s="17"/>
      <c r="N10" s="17"/>
      <c r="T10" s="17"/>
      <c r="Z10" s="17"/>
      <c r="AF10" s="17"/>
      <c r="AL10" s="17"/>
    </row>
    <row r="11" spans="1:42" ht="39.75" customHeight="1" thickBot="1" x14ac:dyDescent="0.25">
      <c r="A11" s="16"/>
      <c r="B11" s="17"/>
      <c r="H11" s="17"/>
      <c r="N11" s="17"/>
      <c r="T11" s="17"/>
      <c r="Z11" s="17"/>
      <c r="AF11" s="17"/>
      <c r="AL11" s="17"/>
    </row>
    <row r="12" spans="1:42" ht="16.5" thickBot="1" x14ac:dyDescent="0.3">
      <c r="A12" s="18" t="s">
        <v>10</v>
      </c>
      <c r="B12" s="36" t="str">
        <f>B3</f>
        <v>ENDEUTAMENT REAL A 31/12/2015</v>
      </c>
      <c r="C12" s="37"/>
      <c r="D12" s="37"/>
      <c r="E12" s="37"/>
      <c r="F12" s="38"/>
      <c r="H12" s="36" t="str">
        <f>H3</f>
        <v>ENDEUTAMENT REAL A 31/12/2016</v>
      </c>
      <c r="I12" s="37"/>
      <c r="J12" s="37"/>
      <c r="K12" s="37"/>
      <c r="L12" s="38"/>
      <c r="N12" s="36" t="str">
        <f>N3</f>
        <v>ENDEUTAMENT A  31/12/2017</v>
      </c>
      <c r="O12" s="37"/>
      <c r="P12" s="37"/>
      <c r="Q12" s="37"/>
      <c r="R12" s="38"/>
      <c r="T12" s="36" t="str">
        <f>T3</f>
        <v>ENDEUTAMENT A  31/12/2018</v>
      </c>
      <c r="U12" s="37"/>
      <c r="V12" s="37"/>
      <c r="W12" s="37"/>
      <c r="X12" s="38"/>
      <c r="Z12" s="36" t="str">
        <f>Z3</f>
        <v>ENDEUTAMENT A  31/12/2019</v>
      </c>
      <c r="AA12" s="37"/>
      <c r="AB12" s="37"/>
      <c r="AC12" s="37"/>
      <c r="AD12" s="38"/>
      <c r="AF12" s="36" t="str">
        <f>AF3</f>
        <v>ENDEUTAMENT A  31/12/2020</v>
      </c>
      <c r="AG12" s="37"/>
      <c r="AH12" s="37"/>
      <c r="AI12" s="37"/>
      <c r="AJ12" s="38"/>
      <c r="AL12" s="36" t="str">
        <f>AL3</f>
        <v>ENDEUTAMENT A  31/12/2021</v>
      </c>
      <c r="AM12" s="37"/>
      <c r="AN12" s="37"/>
      <c r="AO12" s="37"/>
      <c r="AP12" s="38"/>
    </row>
    <row r="14" spans="1:42" x14ac:dyDescent="0.2">
      <c r="A14" s="1" t="s">
        <v>3</v>
      </c>
      <c r="B14" s="4" t="s">
        <v>4</v>
      </c>
      <c r="C14" s="5"/>
      <c r="D14" s="4" t="s">
        <v>5</v>
      </c>
      <c r="E14" s="6"/>
      <c r="F14" s="7" t="s">
        <v>6</v>
      </c>
      <c r="H14" s="4" t="s">
        <v>4</v>
      </c>
      <c r="I14" s="5"/>
      <c r="J14" s="4" t="s">
        <v>5</v>
      </c>
      <c r="K14" s="6"/>
      <c r="L14" s="7" t="s">
        <v>6</v>
      </c>
      <c r="N14" s="4" t="s">
        <v>4</v>
      </c>
      <c r="O14" s="5"/>
      <c r="P14" s="4" t="s">
        <v>5</v>
      </c>
      <c r="Q14" s="6"/>
      <c r="R14" s="7" t="s">
        <v>6</v>
      </c>
      <c r="T14" s="4" t="s">
        <v>4</v>
      </c>
      <c r="U14" s="5"/>
      <c r="V14" s="4" t="s">
        <v>5</v>
      </c>
      <c r="W14" s="6"/>
      <c r="X14" s="7" t="s">
        <v>6</v>
      </c>
      <c r="Z14" s="4" t="s">
        <v>4</v>
      </c>
      <c r="AA14" s="5"/>
      <c r="AB14" s="4" t="s">
        <v>5</v>
      </c>
      <c r="AC14" s="6"/>
      <c r="AD14" s="7" t="s">
        <v>6</v>
      </c>
      <c r="AF14" s="4" t="s">
        <v>4</v>
      </c>
      <c r="AG14" s="5"/>
      <c r="AH14" s="4" t="s">
        <v>5</v>
      </c>
      <c r="AI14" s="6"/>
      <c r="AJ14" s="7" t="s">
        <v>6</v>
      </c>
      <c r="AL14" s="4" t="s">
        <v>4</v>
      </c>
      <c r="AM14" s="5"/>
      <c r="AN14" s="4" t="s">
        <v>5</v>
      </c>
      <c r="AO14" s="6"/>
      <c r="AP14" s="7" t="s">
        <v>6</v>
      </c>
    </row>
    <row r="16" spans="1:42" s="10" customFormat="1" x14ac:dyDescent="0.2">
      <c r="A16" s="8" t="s">
        <v>7</v>
      </c>
      <c r="B16" s="9">
        <v>0</v>
      </c>
      <c r="D16" s="9">
        <v>0</v>
      </c>
      <c r="F16" s="11">
        <f>SUM(B16:D16)</f>
        <v>0</v>
      </c>
      <c r="H16" s="9">
        <v>0</v>
      </c>
      <c r="I16" s="1"/>
      <c r="J16" s="9">
        <v>0</v>
      </c>
      <c r="L16" s="11">
        <f>SUM(H16:J16)</f>
        <v>0</v>
      </c>
      <c r="N16" s="9">
        <v>0</v>
      </c>
      <c r="O16" s="1"/>
      <c r="P16" s="9">
        <v>0</v>
      </c>
      <c r="R16" s="11">
        <f>SUM(N16:P16)</f>
        <v>0</v>
      </c>
      <c r="T16" s="9">
        <v>0</v>
      </c>
      <c r="U16" s="1"/>
      <c r="V16" s="9">
        <v>0</v>
      </c>
      <c r="X16" s="11">
        <f>SUM(T16:V16)</f>
        <v>0</v>
      </c>
      <c r="Y16" s="12"/>
      <c r="Z16" s="9">
        <v>0</v>
      </c>
      <c r="AA16" s="1"/>
      <c r="AB16" s="9">
        <v>0</v>
      </c>
      <c r="AD16" s="11">
        <f>SUM(Z16:AB16)</f>
        <v>0</v>
      </c>
      <c r="AE16" s="12"/>
      <c r="AF16" s="9">
        <v>0</v>
      </c>
      <c r="AG16" s="1"/>
      <c r="AH16" s="9">
        <v>37000000</v>
      </c>
      <c r="AJ16" s="11">
        <f>SUM(AF16:AH16)</f>
        <v>37000000</v>
      </c>
      <c r="AK16" s="12"/>
      <c r="AL16" s="9">
        <v>0</v>
      </c>
      <c r="AM16" s="1"/>
      <c r="AN16" s="9">
        <v>73500000</v>
      </c>
      <c r="AP16" s="11">
        <f>SUM(AL16:AN16)</f>
        <v>73500000</v>
      </c>
    </row>
    <row r="17" spans="1:42" s="10" customFormat="1" x14ac:dyDescent="0.2">
      <c r="A17" s="8" t="s">
        <v>8</v>
      </c>
      <c r="B17" s="9">
        <v>13419607.869999999</v>
      </c>
      <c r="D17" s="9">
        <v>57102564.450000003</v>
      </c>
      <c r="F17" s="11">
        <f t="shared" ref="F17:F18" si="6">SUM(B17:D17)</f>
        <v>70522172.320000008</v>
      </c>
      <c r="H17" s="9">
        <v>12602507.529999999</v>
      </c>
      <c r="I17" s="1"/>
      <c r="J17" s="9">
        <v>75101951.840000004</v>
      </c>
      <c r="L17" s="11">
        <f>SUM(H17:J17)</f>
        <v>87704459.370000005</v>
      </c>
      <c r="N17" s="9">
        <v>13724413</v>
      </c>
      <c r="O17" s="1"/>
      <c r="P17" s="9">
        <v>85080686</v>
      </c>
      <c r="R17" s="11">
        <f t="shared" ref="R17" si="7">SUM(N17:P17)</f>
        <v>98805099</v>
      </c>
      <c r="S17" s="12"/>
      <c r="T17" s="9">
        <v>16005867</v>
      </c>
      <c r="U17" s="1"/>
      <c r="V17" s="9">
        <v>109833173</v>
      </c>
      <c r="X17" s="11">
        <f t="shared" ref="X17" si="8">SUM(T17:V17)</f>
        <v>125839040</v>
      </c>
      <c r="Y17" s="12"/>
      <c r="Z17" s="9">
        <v>17003650.949999999</v>
      </c>
      <c r="AA17" s="1"/>
      <c r="AB17" s="9">
        <v>109284755.50315198</v>
      </c>
      <c r="AD17" s="11">
        <f t="shared" ref="AD17" si="9">SUM(Z17:AB17)</f>
        <v>126288406.45315199</v>
      </c>
      <c r="AE17" s="12"/>
      <c r="AF17" s="9">
        <v>15782033.549999997</v>
      </c>
      <c r="AG17" s="1"/>
      <c r="AH17" s="9">
        <v>95282922.489999995</v>
      </c>
      <c r="AJ17" s="11">
        <f t="shared" ref="AJ17" si="10">SUM(AF17:AH17)</f>
        <v>111064956.03999999</v>
      </c>
      <c r="AK17" s="12"/>
      <c r="AL17" s="9">
        <v>16110566</v>
      </c>
      <c r="AM17" s="1"/>
      <c r="AN17" s="9">
        <v>89771506.629999995</v>
      </c>
      <c r="AP17" s="11">
        <f t="shared" ref="AP17" si="11">SUM(AL17:AN17)</f>
        <v>105882072.63</v>
      </c>
    </row>
    <row r="18" spans="1:42" s="15" customFormat="1" ht="15.75" x14ac:dyDescent="0.25">
      <c r="A18" s="19" t="s">
        <v>11</v>
      </c>
      <c r="B18" s="14">
        <f>SUM(B16:B17)</f>
        <v>13419607.869999999</v>
      </c>
      <c r="D18" s="14">
        <f>SUM(D16:D17)</f>
        <v>57102564.450000003</v>
      </c>
      <c r="F18" s="14">
        <f t="shared" si="6"/>
        <v>70522172.320000008</v>
      </c>
      <c r="H18" s="14">
        <f>SUM(H16:H17)</f>
        <v>12602507.529999999</v>
      </c>
      <c r="J18" s="14">
        <f>SUM(J16:J17)</f>
        <v>75101951.840000004</v>
      </c>
      <c r="L18" s="14">
        <f t="shared" ref="L18" si="12">SUM(H18:J18)</f>
        <v>87704459.370000005</v>
      </c>
      <c r="N18" s="14">
        <f>SUM(N16:N17)</f>
        <v>13724413</v>
      </c>
      <c r="P18" s="14">
        <f>SUM(P16:P17)</f>
        <v>85080686</v>
      </c>
      <c r="R18" s="14">
        <f>SUM(N18:P18)</f>
        <v>98805099</v>
      </c>
      <c r="T18" s="14">
        <f>SUM(T16:T17)</f>
        <v>16005867</v>
      </c>
      <c r="V18" s="14">
        <f>SUM(V16:V17)</f>
        <v>109833173</v>
      </c>
      <c r="X18" s="14">
        <f>SUM(T18:V18)</f>
        <v>125839040</v>
      </c>
      <c r="Y18" s="1"/>
      <c r="Z18" s="14">
        <f>SUM(Z16:Z17)</f>
        <v>17003650.949999999</v>
      </c>
      <c r="AB18" s="14">
        <f>SUM(AB16:AB17)</f>
        <v>109284755.50315198</v>
      </c>
      <c r="AD18" s="14">
        <f>SUM(Z18:AB18)</f>
        <v>126288406.45315199</v>
      </c>
      <c r="AE18" s="1"/>
      <c r="AF18" s="14">
        <f>SUM(AF16:AF17)</f>
        <v>15782033.549999997</v>
      </c>
      <c r="AH18" s="14">
        <f>SUM(AH16:AH17)</f>
        <v>132282922.48999999</v>
      </c>
      <c r="AJ18" s="14">
        <f>SUM(AF18:AH18)</f>
        <v>148064956.03999999</v>
      </c>
      <c r="AK18" s="1"/>
      <c r="AL18" s="14">
        <f>SUM(AL16:AL17)</f>
        <v>16110566</v>
      </c>
      <c r="AN18" s="14">
        <f>SUM(AN16:AN17)</f>
        <v>163271506.63</v>
      </c>
      <c r="AP18" s="14">
        <f>SUM(AL18:AN18)</f>
        <v>179382072.63</v>
      </c>
    </row>
    <row r="19" spans="1:42" x14ac:dyDescent="0.2">
      <c r="A19" s="20"/>
      <c r="B19" s="20"/>
      <c r="H19" s="20"/>
      <c r="N19" s="21"/>
      <c r="P19" s="22"/>
      <c r="R19" s="22"/>
      <c r="T19" s="21"/>
      <c r="V19" s="22"/>
      <c r="X19" s="22"/>
      <c r="Z19" s="21"/>
      <c r="AB19" s="22"/>
      <c r="AD19" s="22"/>
      <c r="AF19" s="21"/>
      <c r="AH19" s="22"/>
      <c r="AJ19" s="22"/>
      <c r="AL19" s="21"/>
      <c r="AN19" s="22"/>
      <c r="AP19" s="22"/>
    </row>
    <row r="20" spans="1:42" ht="39.75" customHeight="1" thickBot="1" x14ac:dyDescent="0.25"/>
    <row r="21" spans="1:42" ht="16.5" thickBot="1" x14ac:dyDescent="0.3">
      <c r="A21" s="23" t="s">
        <v>21</v>
      </c>
      <c r="B21" s="30" t="str">
        <f>B3</f>
        <v>ENDEUTAMENT REAL A 31/12/2015</v>
      </c>
      <c r="C21" s="31"/>
      <c r="D21" s="31"/>
      <c r="E21" s="31"/>
      <c r="F21" s="32"/>
      <c r="H21" s="30" t="str">
        <f>H3</f>
        <v>ENDEUTAMENT REAL A 31/12/2016</v>
      </c>
      <c r="I21" s="31"/>
      <c r="J21" s="31"/>
      <c r="K21" s="31"/>
      <c r="L21" s="32"/>
      <c r="N21" s="30" t="str">
        <f>N3</f>
        <v>ENDEUTAMENT A  31/12/2017</v>
      </c>
      <c r="O21" s="31"/>
      <c r="P21" s="31"/>
      <c r="Q21" s="31"/>
      <c r="R21" s="32"/>
      <c r="T21" s="30" t="str">
        <f>T3</f>
        <v>ENDEUTAMENT A  31/12/2018</v>
      </c>
      <c r="U21" s="31"/>
      <c r="V21" s="31"/>
      <c r="W21" s="31"/>
      <c r="X21" s="32"/>
      <c r="Z21" s="30" t="str">
        <f>Z3</f>
        <v>ENDEUTAMENT A  31/12/2019</v>
      </c>
      <c r="AA21" s="31"/>
      <c r="AB21" s="31"/>
      <c r="AC21" s="31"/>
      <c r="AD21" s="32"/>
      <c r="AF21" s="30" t="str">
        <f>AF3</f>
        <v>ENDEUTAMENT A  31/12/2020</v>
      </c>
      <c r="AG21" s="31"/>
      <c r="AH21" s="31"/>
      <c r="AI21" s="31"/>
      <c r="AJ21" s="32"/>
      <c r="AL21" s="30" t="str">
        <f>AL3</f>
        <v>ENDEUTAMENT A  31/12/2021</v>
      </c>
      <c r="AM21" s="31"/>
      <c r="AN21" s="31"/>
      <c r="AO21" s="31"/>
      <c r="AP21" s="32"/>
    </row>
    <row r="23" spans="1:42" x14ac:dyDescent="0.2">
      <c r="A23" s="1" t="s">
        <v>3</v>
      </c>
      <c r="B23" s="4" t="s">
        <v>4</v>
      </c>
      <c r="C23" s="5"/>
      <c r="D23" s="4" t="s">
        <v>5</v>
      </c>
      <c r="E23" s="6"/>
      <c r="F23" s="7" t="s">
        <v>6</v>
      </c>
      <c r="H23" s="4" t="s">
        <v>4</v>
      </c>
      <c r="I23" s="5"/>
      <c r="J23" s="4" t="s">
        <v>5</v>
      </c>
      <c r="K23" s="6"/>
      <c r="L23" s="7" t="s">
        <v>6</v>
      </c>
      <c r="N23" s="4" t="s">
        <v>4</v>
      </c>
      <c r="O23" s="5"/>
      <c r="P23" s="4" t="s">
        <v>5</v>
      </c>
      <c r="Q23" s="6"/>
      <c r="R23" s="7" t="s">
        <v>6</v>
      </c>
      <c r="T23" s="4" t="s">
        <v>4</v>
      </c>
      <c r="U23" s="5"/>
      <c r="V23" s="4" t="s">
        <v>5</v>
      </c>
      <c r="W23" s="6"/>
      <c r="X23" s="7" t="s">
        <v>6</v>
      </c>
      <c r="Z23" s="4" t="s">
        <v>4</v>
      </c>
      <c r="AA23" s="5"/>
      <c r="AB23" s="4" t="s">
        <v>5</v>
      </c>
      <c r="AC23" s="6"/>
      <c r="AD23" s="7" t="s">
        <v>6</v>
      </c>
      <c r="AF23" s="4" t="s">
        <v>4</v>
      </c>
      <c r="AG23" s="5"/>
      <c r="AH23" s="4" t="s">
        <v>5</v>
      </c>
      <c r="AI23" s="6"/>
      <c r="AJ23" s="7" t="s">
        <v>6</v>
      </c>
      <c r="AL23" s="4" t="s">
        <v>4</v>
      </c>
      <c r="AM23" s="5"/>
      <c r="AN23" s="4" t="s">
        <v>5</v>
      </c>
      <c r="AO23" s="6"/>
      <c r="AP23" s="7" t="s">
        <v>6</v>
      </c>
    </row>
    <row r="25" spans="1:42" s="10" customFormat="1" x14ac:dyDescent="0.2">
      <c r="A25" s="8" t="s">
        <v>7</v>
      </c>
      <c r="B25" s="9">
        <f>B7+B16</f>
        <v>635000</v>
      </c>
      <c r="D25" s="9">
        <f>D7+D16</f>
        <v>459189000</v>
      </c>
      <c r="F25" s="11">
        <f>SUM(B25:D25)</f>
        <v>459824000</v>
      </c>
      <c r="H25" s="9">
        <f>H7+H16</f>
        <v>24235000</v>
      </c>
      <c r="J25" s="9">
        <f>J7+J16</f>
        <v>449954000</v>
      </c>
      <c r="L25" s="11">
        <f>SUM(H25:J25)</f>
        <v>474189000</v>
      </c>
      <c r="N25" s="9">
        <f>N7+N16</f>
        <v>24235000</v>
      </c>
      <c r="P25" s="9">
        <f>P7+P16</f>
        <v>425719000</v>
      </c>
      <c r="R25" s="11">
        <f>SUM(N25:P25)</f>
        <v>449954000</v>
      </c>
      <c r="T25" s="9">
        <f>T7+T16</f>
        <v>25235000</v>
      </c>
      <c r="V25" s="9">
        <f>V7+V16</f>
        <v>400484000</v>
      </c>
      <c r="X25" s="11">
        <f>SUM(T25:V25)</f>
        <v>425719000</v>
      </c>
      <c r="Y25" s="1"/>
      <c r="Z25" s="9">
        <f>Z7+Z16</f>
        <v>24600000</v>
      </c>
      <c r="AB25" s="9">
        <f>AB7+AB16</f>
        <v>388971784.97000003</v>
      </c>
      <c r="AD25" s="11">
        <f>SUM(Z25:AB25)</f>
        <v>413571784.97000003</v>
      </c>
      <c r="AE25" s="1"/>
      <c r="AF25" s="9">
        <f>AF7+AF16</f>
        <v>26000000</v>
      </c>
      <c r="AH25" s="9">
        <f>AH7+AH16</f>
        <v>478815695.37</v>
      </c>
      <c r="AJ25" s="11">
        <f>SUM(AF25:AH25)</f>
        <v>504815695.37</v>
      </c>
      <c r="AK25" s="1"/>
      <c r="AL25" s="9">
        <f>AL7+AL16</f>
        <v>26900000</v>
      </c>
      <c r="AN25" s="9">
        <f>AN7+AN16</f>
        <v>510347256.17000002</v>
      </c>
      <c r="AP25" s="11">
        <f>SUM(AL25:AN25)</f>
        <v>537247256.17000008</v>
      </c>
    </row>
    <row r="26" spans="1:42" s="10" customFormat="1" ht="12.75" x14ac:dyDescent="0.2">
      <c r="A26" s="8" t="s">
        <v>8</v>
      </c>
      <c r="B26" s="9">
        <f>B8+B17</f>
        <v>22458774.559999999</v>
      </c>
      <c r="D26" s="9">
        <f>D8+D17</f>
        <v>112102630.25</v>
      </c>
      <c r="F26" s="11">
        <f t="shared" ref="F26:F27" si="13">SUM(B26:D26)</f>
        <v>134561404.81</v>
      </c>
      <c r="H26" s="9">
        <f>H8+H17</f>
        <v>20279832.210000001</v>
      </c>
      <c r="J26" s="9">
        <f>J8+J17</f>
        <v>122424691.81</v>
      </c>
      <c r="L26" s="11">
        <f>SUM(H26:J26)</f>
        <v>142704524.02000001</v>
      </c>
      <c r="N26" s="9">
        <f>N8+N17</f>
        <v>21537669.171872281</v>
      </c>
      <c r="P26" s="9">
        <f>P8+P17</f>
        <v>124590171</v>
      </c>
      <c r="R26" s="11">
        <f>SUM(N26:P26)</f>
        <v>146127840.17187229</v>
      </c>
      <c r="T26" s="9">
        <f>T8+T17</f>
        <v>24028202</v>
      </c>
      <c r="V26" s="9">
        <f>V8+V17-1</f>
        <v>172766007</v>
      </c>
      <c r="X26" s="11">
        <f>SUM(T26:V26)</f>
        <v>196794209</v>
      </c>
      <c r="Y26" s="12"/>
      <c r="Z26" s="9">
        <f>Z8+Z17</f>
        <v>27876443.390000001</v>
      </c>
      <c r="AB26" s="9">
        <f>AB8+AB17</f>
        <v>181513175.05315197</v>
      </c>
      <c r="AD26" s="11">
        <f>SUM(Z26:AB26)</f>
        <v>209389618.44315195</v>
      </c>
      <c r="AE26" s="12"/>
      <c r="AF26" s="9">
        <f>AF8+AF17</f>
        <v>23548160.04999999</v>
      </c>
      <c r="AH26" s="9">
        <f>AH8+AH17</f>
        <v>201424476.92000002</v>
      </c>
      <c r="AJ26" s="11">
        <f>SUM(AF26:AH26)</f>
        <v>224972636.97</v>
      </c>
      <c r="AK26" s="12"/>
      <c r="AL26" s="9">
        <f>AL8+AL17</f>
        <v>38692481.149999999</v>
      </c>
      <c r="AN26" s="9">
        <f>AN8+AN17</f>
        <v>271232241.65999997</v>
      </c>
      <c r="AP26" s="11">
        <f>SUM(AL26:AN26)</f>
        <v>309924722.80999994</v>
      </c>
    </row>
    <row r="27" spans="1:42" s="15" customFormat="1" ht="15.75" x14ac:dyDescent="0.25">
      <c r="A27" s="24" t="s">
        <v>12</v>
      </c>
      <c r="B27" s="14">
        <f>SUM(B25:B26)</f>
        <v>23093774.559999999</v>
      </c>
      <c r="D27" s="14">
        <f>SUM(D25:D26)</f>
        <v>571291630.25</v>
      </c>
      <c r="F27" s="14">
        <f t="shared" si="13"/>
        <v>594385404.80999994</v>
      </c>
      <c r="H27" s="14">
        <f>SUM(H25:H26)</f>
        <v>44514832.210000001</v>
      </c>
      <c r="J27" s="14">
        <f>SUM(J25:J26)</f>
        <v>572378691.80999994</v>
      </c>
      <c r="L27" s="14">
        <f>SUM(H27:J27)</f>
        <v>616893524.01999998</v>
      </c>
      <c r="N27" s="14">
        <f>SUM(N25:N26)</f>
        <v>45772669.171872281</v>
      </c>
      <c r="P27" s="14">
        <f>SUM(P25:P26)</f>
        <v>550309171</v>
      </c>
      <c r="R27" s="14">
        <f>SUM(N27:P27)</f>
        <v>596081840.17187226</v>
      </c>
      <c r="T27" s="14">
        <f>SUM(T25:T26)</f>
        <v>49263202</v>
      </c>
      <c r="V27" s="14">
        <f>SUM(V25:V26)</f>
        <v>573250007</v>
      </c>
      <c r="X27" s="14">
        <f>SUM(T27:V27)</f>
        <v>622513209</v>
      </c>
      <c r="Y27" s="1"/>
      <c r="Z27" s="14">
        <f>SUM(Z25:Z26)</f>
        <v>52476443.390000001</v>
      </c>
      <c r="AB27" s="14">
        <f>SUM(AB25:AB26)</f>
        <v>570484960.02315199</v>
      </c>
      <c r="AD27" s="14">
        <f>SUM(Z27:AB27)</f>
        <v>622961403.41315198</v>
      </c>
      <c r="AE27" s="1"/>
      <c r="AF27" s="14">
        <f>SUM(AF25:AF26)</f>
        <v>49548160.04999999</v>
      </c>
      <c r="AH27" s="14">
        <f>SUM(AH25:AH26)</f>
        <v>680240172.28999996</v>
      </c>
      <c r="AJ27" s="14">
        <f>SUM(AF27:AH27)</f>
        <v>729788332.33999991</v>
      </c>
      <c r="AK27" s="1"/>
      <c r="AL27" s="14">
        <f>SUM(AL25:AL26)</f>
        <v>65592481.149999999</v>
      </c>
      <c r="AN27" s="14">
        <f>SUM(AN25:AN26)</f>
        <v>781579497.82999992</v>
      </c>
      <c r="AP27" s="14">
        <f>SUM(AL27:AN27)</f>
        <v>847171978.9799999</v>
      </c>
    </row>
    <row r="28" spans="1:42" s="15" customFormat="1" ht="15.75" x14ac:dyDescent="0.25">
      <c r="A28" s="24"/>
      <c r="B28" s="14"/>
      <c r="D28" s="14"/>
      <c r="F28" s="14"/>
      <c r="H28" s="14"/>
      <c r="J28" s="14"/>
      <c r="L28" s="14"/>
      <c r="N28" s="14"/>
      <c r="P28" s="14"/>
      <c r="R28" s="14"/>
      <c r="T28" s="14"/>
      <c r="V28" s="14"/>
      <c r="X28" s="14"/>
      <c r="Y28" s="1"/>
      <c r="Z28" s="14"/>
      <c r="AB28" s="14"/>
      <c r="AD28" s="14"/>
      <c r="AE28" s="1"/>
      <c r="AF28" s="14"/>
      <c r="AH28" s="14"/>
      <c r="AJ28" s="14"/>
      <c r="AK28" s="1"/>
      <c r="AL28" s="14"/>
      <c r="AN28" s="14"/>
      <c r="AP28" s="14"/>
    </row>
    <row r="29" spans="1:42" s="15" customFormat="1" ht="15.75" x14ac:dyDescent="0.25">
      <c r="A29" s="24"/>
      <c r="B29" s="14"/>
      <c r="D29" s="14"/>
      <c r="F29" s="14"/>
      <c r="H29" s="14"/>
      <c r="J29" s="25"/>
      <c r="L29" s="14"/>
      <c r="N29" s="14"/>
      <c r="P29" s="14"/>
      <c r="R29" s="14"/>
      <c r="T29" s="14"/>
      <c r="V29" s="14"/>
      <c r="X29" s="14"/>
      <c r="Z29" s="14"/>
      <c r="AB29" s="14"/>
      <c r="AD29" s="14"/>
      <c r="AF29" s="14"/>
      <c r="AH29" s="14"/>
      <c r="AJ29" s="14"/>
      <c r="AL29" s="14"/>
      <c r="AN29" s="14"/>
      <c r="AP29" s="14"/>
    </row>
    <row r="30" spans="1:42" x14ac:dyDescent="0.2">
      <c r="J30" s="26"/>
      <c r="T30" s="28"/>
      <c r="V30" s="28"/>
      <c r="Z30" s="28"/>
      <c r="AB30" s="28"/>
      <c r="AF30" s="28"/>
      <c r="AH30" s="28"/>
      <c r="AL30" s="28"/>
      <c r="AN30" s="28"/>
    </row>
    <row r="31" spans="1:42" x14ac:dyDescent="0.2">
      <c r="J31" s="29"/>
    </row>
    <row r="32" spans="1:42" ht="13.9" customHeight="1" x14ac:dyDescent="0.2">
      <c r="A32" s="27" t="s">
        <v>13</v>
      </c>
      <c r="H32" s="28"/>
      <c r="J32" s="29"/>
    </row>
    <row r="33" spans="1:12" x14ac:dyDescent="0.2">
      <c r="A33" s="27" t="s">
        <v>19</v>
      </c>
      <c r="B33" s="28"/>
      <c r="C33" s="28"/>
      <c r="D33" s="28"/>
      <c r="E33" s="28"/>
      <c r="F33" s="28"/>
      <c r="H33" s="28"/>
      <c r="I33" s="28"/>
      <c r="J33" s="29"/>
      <c r="K33" s="28"/>
      <c r="L33" s="28"/>
    </row>
    <row r="34" spans="1:12" x14ac:dyDescent="0.2">
      <c r="A34" s="1" t="s">
        <v>22</v>
      </c>
      <c r="J34" s="29"/>
    </row>
    <row r="35" spans="1:12" x14ac:dyDescent="0.2">
      <c r="J35" s="29"/>
    </row>
    <row r="36" spans="1:12" x14ac:dyDescent="0.2">
      <c r="J36" s="22"/>
    </row>
    <row r="37" spans="1:12" x14ac:dyDescent="0.2">
      <c r="J37" s="22"/>
    </row>
    <row r="38" spans="1:12" x14ac:dyDescent="0.2">
      <c r="J38" s="22"/>
    </row>
  </sheetData>
  <mergeCells count="21">
    <mergeCell ref="AL3:AP3"/>
    <mergeCell ref="AL12:AP12"/>
    <mergeCell ref="AL21:AP21"/>
    <mergeCell ref="Z3:AD3"/>
    <mergeCell ref="Z12:AD12"/>
    <mergeCell ref="Z21:AD21"/>
    <mergeCell ref="AF3:AJ3"/>
    <mergeCell ref="AF12:AJ12"/>
    <mergeCell ref="AF21:AJ21"/>
    <mergeCell ref="B21:F21"/>
    <mergeCell ref="H21:L21"/>
    <mergeCell ref="T21:X21"/>
    <mergeCell ref="N21:R21"/>
    <mergeCell ref="B3:F3"/>
    <mergeCell ref="H3:L3"/>
    <mergeCell ref="T3:X3"/>
    <mergeCell ref="B12:F12"/>
    <mergeCell ref="H12:L12"/>
    <mergeCell ref="T12:X12"/>
    <mergeCell ref="N3:R3"/>
    <mergeCell ref="N12:R12"/>
  </mergeCells>
  <pageMargins left="0.27559055118110237" right="0.19685039370078741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seguiment endeutament</vt:lpstr>
      <vt:lpstr>'seguiment endeutament'!Área_de_impresión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 Vigo, Laia</dc:creator>
  <cp:lastModifiedBy>Espada Segura, Alex</cp:lastModifiedBy>
  <cp:lastPrinted>2022-02-24T08:40:09Z</cp:lastPrinted>
  <dcterms:created xsi:type="dcterms:W3CDTF">2017-02-01T14:19:28Z</dcterms:created>
  <dcterms:modified xsi:type="dcterms:W3CDTF">2022-11-24T14:11:34Z</dcterms:modified>
</cp:coreProperties>
</file>