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guiments 2023\Seguiments Trimestrals (Portal de Transparència)\"/>
    </mc:Choice>
  </mc:AlternateContent>
  <xr:revisionPtr revIDLastSave="0" documentId="13_ncr:1_{156ED329-F974-4EC5-AA74-7E535EAC9158}" xr6:coauthVersionLast="47" xr6:coauthVersionMax="47" xr10:uidLastSave="{00000000-0000-0000-0000-000000000000}"/>
  <bookViews>
    <workbookView xWindow="-120" yWindow="-120" windowWidth="29040" windowHeight="15840" activeTab="3" xr2:uid="{D3AB6711-6164-4CBA-8417-C522DA20B191}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 localSheetId="2">#REF!</definedName>
    <definedName name="____DAT3" localSheetId="3">#REF!</definedName>
    <definedName name="____DAT3">#REF!</definedName>
    <definedName name="____DAT4" localSheetId="2">#REF!</definedName>
    <definedName name="____DAT4" localSheetId="3">#REF!</definedName>
    <definedName name="____DAT4">#REF!</definedName>
    <definedName name="____DAT5" localSheetId="2">#REF!</definedName>
    <definedName name="____DAT5" localSheetId="3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 localSheetId="2">#REF!</definedName>
    <definedName name="___DAT3" localSheetId="3">#REF!</definedName>
    <definedName name="___DAT3">#REF!</definedName>
    <definedName name="___DAT4" localSheetId="2">#REF!</definedName>
    <definedName name="___DAT4" localSheetId="3">#REF!</definedName>
    <definedName name="___DAT4">#REF!</definedName>
    <definedName name="___DAT5" localSheetId="2">#REF!</definedName>
    <definedName name="___DAT5" localSheetId="3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 localSheetId="2">[2]CRO!#REF!</definedName>
    <definedName name="___dfg6" localSheetId="3">[2]CRO!#REF!</definedName>
    <definedName name="___dfg6">[2]CRO!#REF!</definedName>
    <definedName name="___dfg7">[2]CRO!$E$7:$E$8</definedName>
    <definedName name="___dfg8">[2]CRO!$F$7:$F$8</definedName>
    <definedName name="___dfg9" localSheetId="2">[2]CRO!#REF!</definedName>
    <definedName name="___dfg9" localSheetId="3">[2]CRO!#REF!</definedName>
    <definedName name="___dfg9">[2]CRO!#REF!</definedName>
    <definedName name="___dgh2">[2]CRO!$A$7:$A$8</definedName>
    <definedName name="___poi1" localSheetId="2">[3]CRO!#REF!</definedName>
    <definedName name="___poi1" localSheetId="3">[3]CRO!#REF!</definedName>
    <definedName name="___poi1">[3]CRO!#REF!</definedName>
    <definedName name="___poi6" localSheetId="2">[3]CRO!#REF!</definedName>
    <definedName name="___poi6" localSheetId="3">[3]CRO!#REF!</definedName>
    <definedName name="___poi6">[3]CRO!#REF!</definedName>
    <definedName name="___poi9" localSheetId="2">[3]CRO!#REF!</definedName>
    <definedName name="___poi9" localSheetId="3">[3]CRO!#REF!</definedName>
    <definedName name="___poi9">[3]CRO!#REF!</definedName>
    <definedName name="___pol1" localSheetId="2">[4]CRO!#REF!</definedName>
    <definedName name="___pol1" localSheetId="3">[4]CRO!#REF!</definedName>
    <definedName name="___pol1">[4]CRO!#REF!</definedName>
    <definedName name="___pol6">[4]CRO!#REF!</definedName>
    <definedName name="___pol9">[4]CRO!#REF!</definedName>
    <definedName name="__DAT1" localSheetId="2">#REF!</definedName>
    <definedName name="__DAT1" localSheetId="3">#REF!</definedName>
    <definedName name="__DAT1">#REF!</definedName>
    <definedName name="__DAT10" localSheetId="2">#REF!</definedName>
    <definedName name="__DAT10" localSheetId="3">#REF!</definedName>
    <definedName name="__DAT10">#REF!</definedName>
    <definedName name="__DAT2" localSheetId="2">#REF!</definedName>
    <definedName name="__DAT2" localSheetId="3">#REF!</definedName>
    <definedName name="__DAT2">#REF!</definedName>
    <definedName name="__DAT2010" localSheetId="2">'[1]Convenio Marco TM con TMB'!#REF!</definedName>
    <definedName name="__DAT2010" localSheetId="3">'[1]Convenio Marco TM con TMB'!#REF!</definedName>
    <definedName name="__DAT2010">'[1]Convenio Marco TM con TMB'!#REF!</definedName>
    <definedName name="__DAT3" localSheetId="2">#REF!</definedName>
    <definedName name="__DAT3" localSheetId="3">#REF!</definedName>
    <definedName name="__DAT3">#REF!</definedName>
    <definedName name="__DAT4" localSheetId="2">#REF!</definedName>
    <definedName name="__DAT4" localSheetId="3">#REF!</definedName>
    <definedName name="__DAT4">#REF!</definedName>
    <definedName name="__DAT5" localSheetId="2">#REF!</definedName>
    <definedName name="__DAT5" localSheetId="3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 localSheetId="2">[2]CRO!#REF!</definedName>
    <definedName name="__dfg6" localSheetId="3">[2]CRO!#REF!</definedName>
    <definedName name="__dfg6">[2]CRO!#REF!</definedName>
    <definedName name="__dfg7">[2]CRO!$E$7:$E$8</definedName>
    <definedName name="__dfg8">[2]CRO!$F$7:$F$8</definedName>
    <definedName name="__dfg9" localSheetId="2">[2]CRO!#REF!</definedName>
    <definedName name="__dfg9" localSheetId="3">[2]CRO!#REF!</definedName>
    <definedName name="__dfg9">[2]CRO!#REF!</definedName>
    <definedName name="__dgh2">[2]CRO!$A$7:$A$8</definedName>
    <definedName name="__poi1" localSheetId="2">[3]CRO!#REF!</definedName>
    <definedName name="__poi1" localSheetId="3">[3]CRO!#REF!</definedName>
    <definedName name="__poi1">[3]CRO!#REF!</definedName>
    <definedName name="__poi6" localSheetId="2">[3]CRO!#REF!</definedName>
    <definedName name="__poi6" localSheetId="3">[3]CRO!#REF!</definedName>
    <definedName name="__poi6">[3]CRO!#REF!</definedName>
    <definedName name="__poi9" localSheetId="2">[3]CRO!#REF!</definedName>
    <definedName name="__poi9" localSheetId="3">[3]CRO!#REF!</definedName>
    <definedName name="__poi9">[3]CRO!#REF!</definedName>
    <definedName name="__pol1" localSheetId="2">[4]CRO!#REF!</definedName>
    <definedName name="__pol1" localSheetId="3">[4]CRO!#REF!</definedName>
    <definedName name="__pol1">[4]CRO!#REF!</definedName>
    <definedName name="__pol6">[4]CRO!#REF!</definedName>
    <definedName name="__pol9">[4]CRO!#REF!</definedName>
    <definedName name="_DAT1" localSheetId="2">#REF!</definedName>
    <definedName name="_DAT1" localSheetId="3">#REF!</definedName>
    <definedName name="_DAT1">#REF!</definedName>
    <definedName name="_DAT10" localSheetId="2">#REF!</definedName>
    <definedName name="_DAT10" localSheetId="3">#REF!</definedName>
    <definedName name="_DAT10">#REF!</definedName>
    <definedName name="_DAT2" localSheetId="2">#REF!</definedName>
    <definedName name="_DAT2" localSheetId="3">#REF!</definedName>
    <definedName name="_DAT2">#REF!</definedName>
    <definedName name="_DAT2010" localSheetId="2">'[1]Convenio Marco TM con TMB'!#REF!</definedName>
    <definedName name="_DAT2010" localSheetId="3">'[1]Convenio Marco TM con TMB'!#REF!</definedName>
    <definedName name="_DAT2010">'[1]Convenio Marco TM con TMB'!#REF!</definedName>
    <definedName name="_DAT3" localSheetId="2">#REF!</definedName>
    <definedName name="_DAT3" localSheetId="3">#REF!</definedName>
    <definedName name="_DAT3">#REF!</definedName>
    <definedName name="_DAT4" localSheetId="2">#REF!</definedName>
    <definedName name="_DAT4" localSheetId="3">#REF!</definedName>
    <definedName name="_DAT4">#REF!</definedName>
    <definedName name="_DAT5" localSheetId="2">#REF!</definedName>
    <definedName name="_DAT5" localSheetId="3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 localSheetId="2">[2]CRO!#REF!</definedName>
    <definedName name="_dfg6" localSheetId="3">[2]CRO!#REF!</definedName>
    <definedName name="_dfg6">[2]CRO!#REF!</definedName>
    <definedName name="_dfg7">[2]CRO!$E$7:$E$8</definedName>
    <definedName name="_dfg8">[2]CRO!$F$7:$F$8</definedName>
    <definedName name="_dfg9" localSheetId="2">[2]CRO!#REF!</definedName>
    <definedName name="_dfg9" localSheetId="3">[2]CRO!#REF!</definedName>
    <definedName name="_dfg9">[2]CRO!#REF!</definedName>
    <definedName name="_dgh2">[2]CRO!$A$7:$A$8</definedName>
    <definedName name="_poi1" localSheetId="2">[3]CRO!#REF!</definedName>
    <definedName name="_poi1" localSheetId="3">[3]CRO!#REF!</definedName>
    <definedName name="_poi1">[3]CRO!#REF!</definedName>
    <definedName name="_poi6" localSheetId="2">[3]CRO!#REF!</definedName>
    <definedName name="_poi6" localSheetId="3">[3]CRO!#REF!</definedName>
    <definedName name="_poi6">[3]CRO!#REF!</definedName>
    <definedName name="_poi9" localSheetId="2">[3]CRO!#REF!</definedName>
    <definedName name="_poi9" localSheetId="3">[3]CRO!#REF!</definedName>
    <definedName name="_poi9">[3]CRO!#REF!</definedName>
    <definedName name="_pol1" localSheetId="2">[4]CRO!#REF!</definedName>
    <definedName name="_pol1" localSheetId="3">[4]CRO!#REF!</definedName>
    <definedName name="_pol1">[4]CRO!#REF!</definedName>
    <definedName name="_pol6">[4]CRO!#REF!</definedName>
    <definedName name="_pol9">[4]CRO!#REF!</definedName>
    <definedName name="a" localSheetId="2">[5]CTARES2!#REF!,[5]CTARES2!#REF!,[5]CTARES2!#REF!</definedName>
    <definedName name="a" localSheetId="3">[5]CTARES2!#REF!,[5]CTARES2!#REF!,[5]CTARES2!#REF!</definedName>
    <definedName name="a">[5]CTARES2!#REF!,[5]CTARES2!#REF!,[5]CTARES2!#REF!</definedName>
    <definedName name="AAAAAAAAAAAAAAAA" localSheetId="2">[5]CTARES2!#REF!,[5]CTARES2!#REF!,[5]CTARES2!#REF!</definedName>
    <definedName name="AAAAAAAAAAAAAAAA" localSheetId="3">[5]CTARES2!#REF!,[5]CTARES2!#REF!,[5]CTARES2!#REF!</definedName>
    <definedName name="AAAAAAAAAAAAAAAA">[5]CTARES2!#REF!,[5]CTARES2!#REF!,[5]CTARES2!#REF!</definedName>
    <definedName name="ABC_X_RESUM" localSheetId="2">#REF!</definedName>
    <definedName name="ABC_X_RESUM" localSheetId="3">#REF!</definedName>
    <definedName name="ABC_X_RESUM">#REF!</definedName>
    <definedName name="ABREVADERO" localSheetId="2">[6]Comisiones!#REF!</definedName>
    <definedName name="ABREVADERO" localSheetId="3">[6]Comisiones!#REF!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 localSheetId="2">#REF!</definedName>
    <definedName name="AMORT_BEI2" localSheetId="3">#REF!</definedName>
    <definedName name="AMORT_BEI2">#REF!</definedName>
    <definedName name="AMORT_BEI3" localSheetId="2">#REF!</definedName>
    <definedName name="AMORT_BEI3" localSheetId="3">#REF!</definedName>
    <definedName name="AMORT_BEI3">#REF!</definedName>
    <definedName name="AMORT_BEI4" localSheetId="2">#REF!</definedName>
    <definedName name="AMORT_BEI4" localSheetId="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_xlnm.Print_Area" localSheetId="2">'3T'!$B$3:$I$39</definedName>
    <definedName name="_xlnm.Print_Area" localSheetId="3">'4T'!$B$3:$I$39</definedName>
    <definedName name="asd">[2]CRO!$A$6:$D$6</definedName>
    <definedName name="b" localSheetId="2">[5]CTARES!#REF!,[5]CTARES!#REF!,[5]CTARES!#REF!,[5]CTARES!#REF!,[5]CTARES!#REF!,[5]CTARES!#REF!,[5]CTARES!#REF!,[5]CTARES!#REF!,[5]CTARES!#REF!,[5]CTARES!#REF!,[5]CTARES!#REF!,[5]CTARES!#REF!,[5]CTARES!#REF!</definedName>
    <definedName name="b" localSheetId="3">[5]CTARES!#REF!,[5]CTARES!#REF!,[5]CTARES!#REF!,[5]CTARES!#REF!,[5]CTARES!#REF!,[5]CTARES!#REF!,[5]CTARES!#REF!,[5]CTARES!#REF!,[5]CTARES!#REF!,[5]CTARES!#REF!,[5]CTARES!#REF!,[5]CTARES!#REF!,[5]CTARES!#REF!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 localSheetId="2">#REF!</definedName>
    <definedName name="BBVA" localSheetId="3">#REF!</definedName>
    <definedName name="BBVA">#REF!</definedName>
    <definedName name="COCHERAS_ESPERADAS">[9]Control!$C$11</definedName>
    <definedName name="DATA1" localSheetId="2">#REF!</definedName>
    <definedName name="DATA1" localSheetId="3">#REF!</definedName>
    <definedName name="DATA1">#REF!</definedName>
    <definedName name="DATA10" localSheetId="2">#REF!</definedName>
    <definedName name="DATA10" localSheetId="3">#REF!</definedName>
    <definedName name="DATA10">#REF!</definedName>
    <definedName name="DATA11">[10]Hoja1!$L$3:$L$45</definedName>
    <definedName name="DATA111" localSheetId="2">[11]CRO!#REF!</definedName>
    <definedName name="DATA111" localSheetId="3">[11]CRO!#REF!</definedName>
    <definedName name="DATA111">[11]CRO!#REF!</definedName>
    <definedName name="DATA12" localSheetId="2">#REF!</definedName>
    <definedName name="DATA12" localSheetId="3">#REF!</definedName>
    <definedName name="DATA12">#REF!</definedName>
    <definedName name="DATA13" localSheetId="2">#REF!</definedName>
    <definedName name="DATA13" localSheetId="3">#REF!</definedName>
    <definedName name="DATA13">#REF!</definedName>
    <definedName name="DATA14" localSheetId="2">#REF!</definedName>
    <definedName name="DATA14" localSheetId="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 localSheetId="2">#REF!</definedName>
    <definedName name="DATA2" localSheetId="3">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 localSheetId="2">#REF!</definedName>
    <definedName name="DATA3" localSheetId="3">#REF!</definedName>
    <definedName name="DATA3">#REF!</definedName>
    <definedName name="DATA4" localSheetId="2">#REF!</definedName>
    <definedName name="DATA4" localSheetId="3">#REF!</definedName>
    <definedName name="DATA4">#REF!</definedName>
    <definedName name="DATA5" localSheetId="2">#REF!</definedName>
    <definedName name="DATA5" localSheetId="3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 localSheetId="2">#REF!</definedName>
    <definedName name="DATA7" localSheetId="3">#REF!</definedName>
    <definedName name="DATA7">#REF!</definedName>
    <definedName name="DATA8" localSheetId="2">#REF!</definedName>
    <definedName name="DATA8" localSheetId="3">#REF!</definedName>
    <definedName name="DATA8">#REF!</definedName>
    <definedName name="DATA9" localSheetId="2">#REF!</definedName>
    <definedName name="DATA9" localSheetId="3">#REF!</definedName>
    <definedName name="DATA9">#REF!</definedName>
    <definedName name="data90" localSheetId="2">[12]CRO!#REF!</definedName>
    <definedName name="data90" localSheetId="3">[12]CRO!#REF!</definedName>
    <definedName name="data90">[12]CRO!#REF!</definedName>
    <definedName name="data99" localSheetId="2">[14]CRO!#REF!</definedName>
    <definedName name="data99" localSheetId="3">[14]CRO!#REF!</definedName>
    <definedName name="data99">[14]CRO!#REF!</definedName>
    <definedName name="DATA999" localSheetId="2">[11]CRO!#REF!</definedName>
    <definedName name="DATA999" localSheetId="3">[11]CRO!#REF!</definedName>
    <definedName name="DATA999">[11]CRO!#REF!</definedName>
    <definedName name="Detalle_Estudios" localSheetId="2">#REF!</definedName>
    <definedName name="Detalle_Estudios" localSheetId="3">#REF!</definedName>
    <definedName name="Detalle_Estudios">#REF!</definedName>
    <definedName name="DF_GRID_1" localSheetId="2">#REF!</definedName>
    <definedName name="DF_GRID_1" localSheetId="3">#REF!</definedName>
    <definedName name="DF_GRID_1">#REF!</definedName>
    <definedName name="DF_NAVPANEL_13" localSheetId="2">#REF!</definedName>
    <definedName name="DF_NAVPANEL_13" localSheetId="3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 localSheetId="2">[15]DIR_1!#REF!</definedName>
    <definedName name="DIR_2" localSheetId="3">[15]DIR_1!#REF!</definedName>
    <definedName name="DIR_2">[15]DIR_1!#REF!</definedName>
    <definedName name="DIR_3" localSheetId="2">[15]DIR_1!#REF!</definedName>
    <definedName name="DIR_3" localSheetId="3">[15]DIR_1!#REF!</definedName>
    <definedName name="DIR_3">[15]DIR_1!#REF!</definedName>
    <definedName name="DIR_4" localSheetId="2">[15]DIR_1!#REF!</definedName>
    <definedName name="DIR_4" localSheetId="3">[15]DIR_1!#REF!</definedName>
    <definedName name="DIR_4">[15]DIR_1!#REF!</definedName>
    <definedName name="DISP_BEI2" localSheetId="2">#REF!</definedName>
    <definedName name="DISP_BEI2" localSheetId="3">#REF!</definedName>
    <definedName name="DISP_BEI2">#REF!</definedName>
    <definedName name="DISP_BEI3" localSheetId="2">#REF!</definedName>
    <definedName name="DISP_BEI3" localSheetId="3">#REF!</definedName>
    <definedName name="DISP_BEI3">#REF!</definedName>
    <definedName name="DISP_BEI4" localSheetId="2">#REF!</definedName>
    <definedName name="DISP_BEI4" localSheetId="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 localSheetId="2">#REF!</definedName>
    <definedName name="enero" localSheetId="3">#REF!</definedName>
    <definedName name="enero">#REF!</definedName>
    <definedName name="EOAF">[17]Hoja1!#REF!</definedName>
    <definedName name="Explotació" localSheetId="2">#REF!</definedName>
    <definedName name="Explotació" localSheetId="3">#REF!</definedName>
    <definedName name="Explotació">#REF!</definedName>
    <definedName name="Explotaciómb" localSheetId="2">#REF!</definedName>
    <definedName name="Explotaciómb" localSheetId="3">#REF!</definedName>
    <definedName name="Explotaciómb">#REF!</definedName>
    <definedName name="Explotaciótb" localSheetId="2">#REF!</definedName>
    <definedName name="Explotaciótb" localSheetId="3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 localSheetId="2">'[19]PREFITXA - CONJUNT'!#REF!</definedName>
    <definedName name="FF" localSheetId="3">'[19]PREFITXA - CONJUNT'!#REF!</definedName>
    <definedName name="FF">'[19]PREFITXA - CONJUNT'!#REF!</definedName>
    <definedName name="Final" localSheetId="2">#REF!</definedName>
    <definedName name="Final" localSheetId="3">#REF!</definedName>
    <definedName name="Final">#REF!</definedName>
    <definedName name="Finalmb" localSheetId="2">#REF!</definedName>
    <definedName name="Finalmb" localSheetId="3">#REF!</definedName>
    <definedName name="Finalmb">#REF!</definedName>
    <definedName name="Finaltb" localSheetId="2">#REF!</definedName>
    <definedName name="Finaltb" localSheetId="3">#REF!</definedName>
    <definedName name="Finaltb">#REF!</definedName>
    <definedName name="Finaltmb">#REF!</definedName>
    <definedName name="FM">'[19]PREFITXA - CONJUNT'!#REF!</definedName>
    <definedName name="Gastos_Estudis" localSheetId="2">#REF!</definedName>
    <definedName name="Gastos_Estudis" localSheetId="3">#REF!</definedName>
    <definedName name="Gastos_Estudis">#REF!</definedName>
    <definedName name="H_2">[15]INGRES!#REF!</definedName>
    <definedName name="H_5">[15]DESPESA2!#REF!</definedName>
    <definedName name="Hipotesis" localSheetId="2">#REF!</definedName>
    <definedName name="Hipotesis" localSheetId="3">#REF!</definedName>
    <definedName name="Hipotesis">#REF!</definedName>
    <definedName name="hitos" localSheetId="2">#REF!</definedName>
    <definedName name="hitos" localSheetId="3">#REF!</definedName>
    <definedName name="hitos">#REF!</definedName>
    <definedName name="Hoja_1" localSheetId="2">#REF!</definedName>
    <definedName name="Hoja_1" localSheetId="3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 localSheetId="2">#REF!</definedName>
    <definedName name="INT_BEI2" localSheetId="3">#REF!</definedName>
    <definedName name="INT_BEI2">#REF!</definedName>
    <definedName name="INT_BEI3" localSheetId="2">#REF!</definedName>
    <definedName name="INT_BEI3" localSheetId="3">#REF!</definedName>
    <definedName name="INT_BEI3">#REF!</definedName>
    <definedName name="INT_BEI4" localSheetId="2">#REF!</definedName>
    <definedName name="INT_BEI4" localSheetId="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 localSheetId="2">'[8]hitos+carencia'!#REF!</definedName>
    <definedName name="Intereses" localSheetId="3">'[8]hitos+carencia'!#REF!</definedName>
    <definedName name="Intereses">'[8]hitos+carencia'!#REF!</definedName>
    <definedName name="Inversiones" localSheetId="2">#REF!</definedName>
    <definedName name="Inversiones" localSheetId="3">#REF!</definedName>
    <definedName name="Inversiones">#REF!</definedName>
    <definedName name="io" localSheetId="2">#REF!</definedName>
    <definedName name="io" localSheetId="3">#REF!</definedName>
    <definedName name="io">#REF!</definedName>
    <definedName name="j" localSheetId="2">#REF!</definedName>
    <definedName name="j" localSheetId="3">#REF!</definedName>
    <definedName name="j">#REF!</definedName>
    <definedName name="kk" localSheetId="2" hidden="1">{#N/A,#N/A,FALSE,"ORDRE"}</definedName>
    <definedName name="kk" localSheetId="3" hidden="1">{#N/A,#N/A,FALSE,"ORDRE"}</definedName>
    <definedName name="kk" hidden="1">{#N/A,#N/A,FALSE,"ORDRE"}</definedName>
    <definedName name="kk_1" localSheetId="2" hidden="1">{#N/A,#N/A,FALSE,"ORDRE"}</definedName>
    <definedName name="kk_1" localSheetId="3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ñ">'[8]hitos+carencia'!#REF!</definedName>
    <definedName name="nper" localSheetId="2">#REF!</definedName>
    <definedName name="nper" localSheetId="3">#REF!</definedName>
    <definedName name="nper">#REF!</definedName>
    <definedName name="o" localSheetId="2">#REF!</definedName>
    <definedName name="o" localSheetId="3">#REF!</definedName>
    <definedName name="o">#REF!</definedName>
    <definedName name="Obsc">'[21]DETALL-2015'!$AE$5:$AE$11</definedName>
    <definedName name="OLA" localSheetId="2">[6]Comisiones!#REF!</definedName>
    <definedName name="OLA" localSheetId="3">[6]Comisiones!#REF!</definedName>
    <definedName name="OLA">[6]Comisiones!#REF!</definedName>
    <definedName name="oleole" localSheetId="2">#REF!</definedName>
    <definedName name="oleole" localSheetId="3">#REF!</definedName>
    <definedName name="oleole">#REF!</definedName>
    <definedName name="Plantilla" localSheetId="2">#REF!</definedName>
    <definedName name="Plantilla" localSheetId="3">#REF!</definedName>
    <definedName name="Plantilla">#REF!</definedName>
    <definedName name="q" localSheetId="2">#REF!</definedName>
    <definedName name="q" localSheetId="3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localSheetId="2" hidden="1">{#N/A,#N/A,FALSE,"ORDRE"}</definedName>
    <definedName name="qq" localSheetId="3" hidden="1">{#N/A,#N/A,FALSE,"ORDRE"}</definedName>
    <definedName name="qq" hidden="1">{#N/A,#N/A,FALSE,"ORDRE"}</definedName>
    <definedName name="qq_1" localSheetId="2" hidden="1">{#N/A,#N/A,FALSE,"ORDRE"}</definedName>
    <definedName name="qq_1" localSheetId="3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 localSheetId="2">#REF!</definedName>
    <definedName name="ra" localSheetId="3">#REF!</definedName>
    <definedName name="ra">#REF!</definedName>
    <definedName name="RANGO20">'[8]Entradas+Pago  trenes'!$13:$59</definedName>
    <definedName name="RANGO2122">'[8]Entradas+Pago  trenes'!$65:$111</definedName>
    <definedName name="rat" localSheetId="2">#REF!</definedName>
    <definedName name="rat" localSheetId="3">#REF!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 localSheetId="2">#REF!</definedName>
    <definedName name="SAPCrosstab2" localSheetId="3">#REF!</definedName>
    <definedName name="SAPCrosstab2">#REF!</definedName>
    <definedName name="SAPCrosstab4" localSheetId="2">#REF!</definedName>
    <definedName name="SAPCrosstab4" localSheetId="3">#REF!</definedName>
    <definedName name="SAPCrosstab4">#REF!</definedName>
    <definedName name="SAPFdd7" localSheetId="2">#REF!</definedName>
    <definedName name="SAPFdd7" localSheetId="3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 localSheetId="2">[16]MB!#REF!</definedName>
    <definedName name="t" localSheetId="3">[16]MB!#REF!</definedName>
    <definedName name="t">[16]MB!#REF!</definedName>
    <definedName name="tasa" localSheetId="2">#REF!</definedName>
    <definedName name="tasa" localSheetId="3">#REF!</definedName>
    <definedName name="tasa">#REF!</definedName>
    <definedName name="TEST0" localSheetId="2">#REF!</definedName>
    <definedName name="TEST0" localSheetId="3">#REF!</definedName>
    <definedName name="TEST0">#REF!</definedName>
    <definedName name="TEST1" localSheetId="2">#REF!</definedName>
    <definedName name="TEST1" localSheetId="3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 localSheetId="2">'[23]Llista Gas-Oil'!#REF!</definedName>
    <definedName name="TEST13" localSheetId="3">'[23]Llista Gas-Oil'!#REF!</definedName>
    <definedName name="TEST13">'[23]Llista Gas-Oil'!#REF!</definedName>
    <definedName name="TEST14" localSheetId="2">'[23]Llista Gas-Oil'!#REF!</definedName>
    <definedName name="TEST14" localSheetId="3">'[23]Llista Gas-Oil'!#REF!</definedName>
    <definedName name="TEST14">'[23]Llista Gas-Oil'!#REF!</definedName>
    <definedName name="TEST15" localSheetId="2">#REF!</definedName>
    <definedName name="TEST15" localSheetId="3">#REF!</definedName>
    <definedName name="TEST15">#REF!</definedName>
    <definedName name="TEST16" localSheetId="2">#REF!</definedName>
    <definedName name="TEST16" localSheetId="3">#REF!</definedName>
    <definedName name="TEST16">#REF!</definedName>
    <definedName name="TEST17" localSheetId="2">#REF!</definedName>
    <definedName name="TEST17" localSheetId="3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 localSheetId="2">#REF!</definedName>
    <definedName name="ValorPresente" localSheetId="3">#REF!</definedName>
    <definedName name="ValorPresente">#REF!</definedName>
    <definedName name="VTOS_BANKINTER">[8]Bankinter!$B:$B</definedName>
    <definedName name="VTOS_BEI1">'[8]BEI 1'!$B:$B</definedName>
    <definedName name="VTOS_BEI2" localSheetId="2">#REF!</definedName>
    <definedName name="VTOS_BEI2" localSheetId="3">#REF!</definedName>
    <definedName name="VTOS_BEI2">#REF!</definedName>
    <definedName name="VTOS_BEI3" localSheetId="2">#REF!</definedName>
    <definedName name="VTOS_BEI3" localSheetId="3">#REF!</definedName>
    <definedName name="VTOS_BEI3">#REF!</definedName>
    <definedName name="VTOS_BEI4" localSheetId="2">#REF!</definedName>
    <definedName name="VTOS_BEI4" localSheetId="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localSheetId="2" hidden="1">{#N/A,#N/A,FALSE,"ORDRE"}</definedName>
    <definedName name="wrn.prueba." localSheetId="3" hidden="1">{#N/A,#N/A,FALSE,"ORDRE"}</definedName>
    <definedName name="wrn.prueba." hidden="1">{#N/A,#N/A,FALSE,"ORDRE"}</definedName>
    <definedName name="wrn.prueba._1" localSheetId="2" hidden="1">{#N/A,#N/A,FALSE,"ORDRE"}</definedName>
    <definedName name="wrn.prueba._1" localSheetId="3" hidden="1">{#N/A,#N/A,FALSE,"ORDRE"}</definedName>
    <definedName name="wrn.prueba._1" hidden="1">{#N/A,#N/A,FALSE,"ORDRE"}</definedName>
    <definedName name="wrn.prueba2" localSheetId="2" hidden="1">{#N/A,#N/A,FALSE,"ORDRE"}</definedName>
    <definedName name="wrn.prueba2" localSheetId="3" hidden="1">{#N/A,#N/A,FALSE,"ORDRE"}</definedName>
    <definedName name="wrn.prueba2" hidden="1">{#N/A,#N/A,FALSE,"ORDRE"}</definedName>
    <definedName name="wrn.prueba2_1" localSheetId="2" hidden="1">{#N/A,#N/A,FALSE,"ORDRE"}</definedName>
    <definedName name="wrn.prueba2_1" localSheetId="3" hidden="1">{#N/A,#N/A,FALSE,"ORDRE"}</definedName>
    <definedName name="wrn.prueba2_1" hidden="1">{#N/A,#N/A,FALSE,"ORDRE"}</definedName>
    <definedName name="xx" localSheetId="2">#REF!</definedName>
    <definedName name="xx" localSheetId="3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4" l="1"/>
  <c r="F39" i="4"/>
  <c r="F39" i="1"/>
  <c r="H39" i="1"/>
  <c r="D39" i="1"/>
  <c r="F41" i="1"/>
  <c r="D41" i="1"/>
  <c r="F21" i="1"/>
  <c r="D21" i="1"/>
  <c r="H12" i="1"/>
  <c r="F11" i="1"/>
  <c r="F14" i="1"/>
  <c r="F23" i="1"/>
  <c r="F27" i="1"/>
  <c r="F32" i="1"/>
  <c r="F37" i="1"/>
  <c r="D11" i="1"/>
  <c r="D14" i="1"/>
  <c r="D23" i="1"/>
  <c r="D27" i="1"/>
  <c r="D32" i="1"/>
  <c r="D37" i="1"/>
  <c r="D43" i="1"/>
  <c r="F43" i="1"/>
  <c r="H23" i="1"/>
  <c r="H41" i="1"/>
  <c r="H37" i="1"/>
  <c r="H43" i="1"/>
  <c r="H35" i="1"/>
  <c r="H34" i="1"/>
  <c r="H32" i="1"/>
  <c r="H30" i="1"/>
  <c r="H29" i="1"/>
  <c r="H27" i="1"/>
  <c r="H25" i="1"/>
  <c r="H21" i="1"/>
  <c r="H20" i="1"/>
  <c r="H19" i="1"/>
  <c r="H18" i="1"/>
  <c r="H17" i="1"/>
  <c r="H16" i="1"/>
  <c r="H14" i="1"/>
  <c r="H13" i="1"/>
  <c r="H11" i="1"/>
  <c r="H10" i="1"/>
  <c r="H9" i="1"/>
  <c r="H8" i="1"/>
</calcChain>
</file>

<file path=xl/sharedStrings.xml><?xml version="1.0" encoding="utf-8"?>
<sst xmlns="http://schemas.openxmlformats.org/spreadsheetml/2006/main" count="118" uniqueCount="35">
  <si>
    <t>FMB, SA</t>
  </si>
  <si>
    <t>(En milers d'euros)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</si>
  <si>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</si>
  <si>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</si>
  <si>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</si>
  <si>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</si>
  <si>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</si>
  <si>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</si>
  <si>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</si>
  <si>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</si>
  <si>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</si>
  <si>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</si>
  <si>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</si>
  <si>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</si>
  <si>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</si>
  <si>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</si>
  <si>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</si>
  <si>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</si>
  <si>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</si>
  <si>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</si>
  <si>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</si>
  <si>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</si>
  <si>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</si>
  <si>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Pla de Millora</t>
  </si>
  <si>
    <t>TOTAL NECESSITATS A SUBVENCIONAR</t>
  </si>
  <si>
    <t>Pressupost 2023</t>
  </si>
  <si>
    <t>Real 2023</t>
  </si>
  <si>
    <t>Dif. Real'23 / PPOST'23</t>
  </si>
  <si>
    <t>COMPTE DE RESULTATS MARÇ 2023</t>
  </si>
  <si>
    <t>Inversions Totals</t>
  </si>
  <si>
    <t>COMPTE DE RESULTATS JUNY 2023</t>
  </si>
  <si>
    <t>Tributs, Provisions i Altres</t>
  </si>
  <si>
    <t>COMPTE DE RESULTATS SETEMBRE 2023</t>
  </si>
  <si>
    <t>COMPTE DE RESULTATS DESEMBRE 2023</t>
  </si>
  <si>
    <t>Inversions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</si>
</sst>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0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2"/>
      <color theme="0"/>
      <name val="Trebuchet MS"/>
      <family val="2"/>
    </font>
    <font>
      <b/>
      <i/>
      <sz val="11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</cellStyleXfs>
  <cellXfs count="8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0" fontId="4" fillId="0" borderId="0" xfId="2" applyFont="1" applyAlignment="1">
      <alignment vertical="center"/>
    </xf>
    <xf numFmtId="3" fontId="8" fillId="0" borderId="3" xfId="3" applyNumberFormat="1" applyFont="1" applyBorder="1" applyAlignment="1">
      <alignment vertical="center"/>
    </xf>
    <xf numFmtId="3" fontId="8" fillId="0" borderId="3" xfId="3" applyNumberFormat="1" applyFont="1" applyFill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Fill="1" applyBorder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7" xfId="3" applyNumberFormat="1" applyFont="1" applyFill="1" applyBorder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0" fontId="9" fillId="3" borderId="11" xfId="3" applyFont="1" applyFill="1" applyBorder="1" applyAlignment="1">
      <alignment vertical="center"/>
    </xf>
    <xf numFmtId="3" fontId="9" fillId="3" borderId="12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165" fontId="10" fillId="0" borderId="0" xfId="2" applyNumberFormat="1" applyFont="1" applyFill="1" applyAlignment="1">
      <alignment vertical="center"/>
    </xf>
    <xf numFmtId="0" fontId="8" fillId="0" borderId="13" xfId="3" applyFont="1" applyBorder="1" applyAlignment="1">
      <alignment vertical="center"/>
    </xf>
    <xf numFmtId="3" fontId="8" fillId="0" borderId="7" xfId="3" applyNumberFormat="1" applyFont="1" applyBorder="1" applyAlignment="1">
      <alignment vertical="center"/>
    </xf>
    <xf numFmtId="0" fontId="9" fillId="2" borderId="11" xfId="3" applyFont="1" applyFill="1" applyBorder="1" applyAlignment="1">
      <alignment vertical="center"/>
    </xf>
    <xf numFmtId="3" fontId="9" fillId="2" borderId="12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9" fillId="4" borderId="11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11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8" fillId="0" borderId="8" xfId="3" applyFont="1" applyFill="1" applyBorder="1" applyAlignment="1">
      <alignment vertical="center"/>
    </xf>
    <xf numFmtId="3" fontId="8" fillId="0" borderId="14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3" fontId="8" fillId="0" borderId="15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/>
    </xf>
    <xf numFmtId="0" fontId="9" fillId="5" borderId="11" xfId="3" applyFont="1" applyFill="1" applyBorder="1" applyAlignment="1">
      <alignment vertical="center"/>
    </xf>
    <xf numFmtId="3" fontId="9" fillId="5" borderId="1" xfId="3" applyNumberFormat="1" applyFont="1" applyFill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4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9" fillId="6" borderId="11" xfId="3" applyFont="1" applyFill="1" applyBorder="1" applyAlignment="1">
      <alignment vertical="center" wrapText="1"/>
    </xf>
    <xf numFmtId="3" fontId="9" fillId="6" borderId="1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" fontId="7" fillId="0" borderId="0" xfId="5" applyNumberFormat="1" applyFont="1" applyFill="1" applyBorder="1" applyAlignment="1">
      <alignment horizontal="left" vertical="center" wrapText="1"/>
    </xf>
    <xf numFmtId="0" fontId="1" fillId="0" borderId="0" xfId="2" applyFont="1" applyAlignment="1">
      <alignment vertical="center"/>
    </xf>
    <xf numFmtId="0" fontId="11" fillId="7" borderId="1" xfId="3" applyFont="1" applyFill="1" applyBorder="1" applyAlignment="1">
      <alignment vertical="center"/>
    </xf>
    <xf numFmtId="3" fontId="11" fillId="7" borderId="1" xfId="3" applyNumberFormat="1" applyFont="1" applyFill="1" applyBorder="1" applyAlignment="1">
      <alignment vertical="center"/>
    </xf>
    <xf numFmtId="3" fontId="0" fillId="0" borderId="0" xfId="0" applyNumberFormat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0" fontId="4" fillId="0" borderId="0" xfId="1" applyNumberFormat="1" applyFont="1" applyAlignment="1">
      <alignment vertical="center"/>
    </xf>
    <xf numFmtId="3" fontId="9" fillId="8" borderId="9" xfId="3" applyNumberFormat="1" applyFont="1" applyFill="1" applyBorder="1" applyAlignment="1">
      <alignment vertical="center"/>
    </xf>
    <xf numFmtId="3" fontId="8" fillId="0" borderId="14" xfId="3" applyNumberFormat="1" applyFont="1" applyBorder="1" applyAlignment="1">
      <alignment vertical="center"/>
    </xf>
    <xf numFmtId="0" fontId="9" fillId="0" borderId="0" xfId="3" applyFont="1" applyAlignment="1">
      <alignment vertical="center"/>
    </xf>
    <xf numFmtId="3" fontId="9" fillId="0" borderId="0" xfId="3" applyNumberFormat="1" applyFont="1" applyAlignment="1">
      <alignment vertical="center"/>
    </xf>
    <xf numFmtId="3" fontId="8" fillId="0" borderId="14" xfId="4" applyNumberFormat="1" applyFont="1" applyBorder="1" applyAlignment="1">
      <alignment vertical="center"/>
    </xf>
    <xf numFmtId="3" fontId="8" fillId="0" borderId="15" xfId="4" applyNumberFormat="1" applyFont="1" applyBorder="1" applyAlignment="1">
      <alignment vertical="center"/>
    </xf>
    <xf numFmtId="164" fontId="4" fillId="0" borderId="0" xfId="1" applyNumberFormat="1" applyFont="1" applyAlignment="1">
      <alignment horizontal="center"/>
    </xf>
    <xf numFmtId="0" fontId="8" fillId="0" borderId="16" xfId="3" applyFont="1" applyBorder="1" applyAlignment="1">
      <alignment vertical="center"/>
    </xf>
    <xf numFmtId="3" fontId="8" fillId="0" borderId="17" xfId="3" applyNumberFormat="1" applyFont="1" applyBorder="1" applyAlignment="1">
      <alignment vertical="center"/>
    </xf>
    <xf numFmtId="3" fontId="9" fillId="0" borderId="1" xfId="4" applyNumberFormat="1" applyFont="1" applyFill="1" applyBorder="1" applyAlignment="1">
      <alignment vertical="center"/>
    </xf>
    <xf numFmtId="3" fontId="9" fillId="2" borderId="1" xfId="3" applyNumberFormat="1" applyFont="1" applyFill="1" applyBorder="1" applyAlignment="1">
      <alignment horizontal="center" vertical="center" wrapText="1"/>
    </xf>
    <xf numFmtId="9" fontId="4" fillId="0" borderId="0" xfId="1" applyFont="1" applyAlignment="1">
      <alignment horizontal="left"/>
    </xf>
    <xf numFmtId="0" fontId="4" fillId="0" borderId="0" xfId="0" applyFont="1"/>
    <xf numFmtId="9" fontId="4" fillId="0" borderId="0" xfId="1" applyFont="1" applyFill="1" applyAlignment="1">
      <alignment horizontal="left"/>
    </xf>
    <xf numFmtId="165" fontId="4" fillId="0" borderId="0" xfId="2" applyNumberFormat="1" applyFont="1" applyAlignment="1">
      <alignment vertical="center"/>
    </xf>
    <xf numFmtId="4" fontId="9" fillId="0" borderId="0" xfId="4" applyNumberFormat="1" applyFont="1" applyAlignment="1">
      <alignment horizontal="left" vertical="center" wrapText="1"/>
    </xf>
    <xf numFmtId="4" fontId="9" fillId="0" borderId="0" xfId="4" applyNumberFormat="1" applyFont="1" applyAlignment="1">
      <alignment horizontal="left" vertical="center"/>
    </xf>
    <xf numFmtId="0" fontId="4" fillId="0" borderId="0" xfId="2" applyFont="1" applyFill="1" applyAlignment="1">
      <alignment vertical="center"/>
    </xf>
    <xf numFmtId="49" fontId="4" fillId="0" borderId="13" xfId="0" applyNumberFormat="1" applyFont="1" applyFill="1" applyBorder="1" applyAlignment="1">
      <alignment horizontal="left"/>
    </xf>
    <xf numFmtId="9" fontId="4" fillId="0" borderId="0" xfId="1" applyFont="1" applyAlignment="1">
      <alignment horizontal="center"/>
    </xf>
    <xf numFmtId="164" fontId="9" fillId="0" borderId="0" xfId="1" applyNumberFormat="1" applyFont="1" applyFill="1" applyBorder="1" applyAlignment="1">
      <alignment horizontal="center" wrapText="1"/>
    </xf>
    <xf numFmtId="0" fontId="9" fillId="0" borderId="11" xfId="3" applyFont="1" applyFill="1" applyBorder="1" applyAlignment="1">
      <alignment vertical="center"/>
    </xf>
    <xf numFmtId="3" fontId="9" fillId="0" borderId="1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3" fontId="8" fillId="0" borderId="0" xfId="3" applyNumberFormat="1" applyFont="1" applyFill="1" applyAlignment="1">
      <alignment vertical="center"/>
    </xf>
    <xf numFmtId="0" fontId="8" fillId="0" borderId="16" xfId="3" applyFont="1" applyFill="1" applyBorder="1" applyAlignment="1">
      <alignment vertical="center"/>
    </xf>
    <xf numFmtId="3" fontId="8" fillId="0" borderId="17" xfId="3" applyNumberFormat="1" applyFont="1" applyFill="1" applyBorder="1" applyAlignment="1">
      <alignment vertical="center"/>
    </xf>
  </cellXfs>
  <cellStyles count="6">
    <cellStyle name="Normal" xfId="0" builtinId="0"/>
    <cellStyle name="Normal 10 2 2" xfId="2" xr:uid="{50F7EFDD-C603-47AD-9BA4-DFAB4D9F523D}"/>
    <cellStyle name="Normal 10 2 4 5" xfId="5" xr:uid="{C8252B1E-7A9C-4F33-AF73-0D4B6DA7CFA9}"/>
    <cellStyle name="Normal 2 2 2" xfId="4" xr:uid="{23ACD71E-3DC7-4A87-83E2-79B99B50F109}"/>
    <cellStyle name="Normal 6 2 3 9" xfId="3" xr:uid="{5B7F5D54-F037-401D-85B4-6A46AAB2FCEA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1</xdr:row>
      <xdr:rowOff>9525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C9BCE18A-E416-4C27-98CA-6138E188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0</xdr:row>
      <xdr:rowOff>171450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298D3243-C40E-4A4A-BCA0-AE8A0D8D6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71450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0</xdr:row>
      <xdr:rowOff>180975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A4D7629D-620A-414C-BDF4-DAC2EA780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180975"/>
          <a:ext cx="657225" cy="6572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0</xdr:row>
      <xdr:rowOff>180975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79A89EF7-E52B-44A6-912F-8528D5866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180975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1A40-5672-4E3E-828F-2E5F2E601565}">
  <sheetPr>
    <pageSetUpPr fitToPage="1"/>
  </sheetPr>
  <dimension ref="B3:J43"/>
  <sheetViews>
    <sheetView showGridLines="0" workbookViewId="0">
      <pane xSplit="3" ySplit="7" topLeftCell="D20" activePane="bottomRight" state="frozen"/>
      <selection pane="topRight" activeCell="D1" sqref="D1"/>
      <selection pane="bottomLeft" activeCell="A6" sqref="A6"/>
      <selection pane="bottomRight" activeCell="B20" sqref="B20"/>
    </sheetView>
  </sheetViews>
  <sheetFormatPr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28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25</v>
      </c>
      <c r="E6" s="2"/>
      <c r="F6" s="6" t="s">
        <v>26</v>
      </c>
      <c r="G6" s="2"/>
      <c r="H6" s="6" t="s">
        <v>27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65780.385899999994</v>
      </c>
      <c r="E8" s="8"/>
      <c r="F8" s="9">
        <v>48935.673929999997</v>
      </c>
      <c r="G8" s="8"/>
      <c r="H8" s="10">
        <f>+F8-D8</f>
        <v>-16844.711969999997</v>
      </c>
    </row>
    <row r="9" spans="2:8" ht="16.5" x14ac:dyDescent="0.25">
      <c r="B9" s="11" t="s">
        <v>3</v>
      </c>
      <c r="C9" s="8"/>
      <c r="D9" s="12">
        <v>-2159.2445399999997</v>
      </c>
      <c r="E9" s="8"/>
      <c r="F9" s="12">
        <v>-1318.5513999999994</v>
      </c>
      <c r="G9" s="8"/>
      <c r="H9" s="12">
        <f t="shared" ref="H9:H14" si="0">+F9-D9</f>
        <v>840.69314000000031</v>
      </c>
    </row>
    <row r="10" spans="2:8" ht="16.5" x14ac:dyDescent="0.25">
      <c r="B10" s="13" t="s">
        <v>4</v>
      </c>
      <c r="C10" s="8"/>
      <c r="D10" s="14">
        <v>0</v>
      </c>
      <c r="E10" s="8"/>
      <c r="F10" s="14">
        <v>0</v>
      </c>
      <c r="G10" s="8"/>
      <c r="H10" s="14">
        <f t="shared" si="0"/>
        <v>0</v>
      </c>
    </row>
    <row r="11" spans="2:8" ht="16.5" x14ac:dyDescent="0.25">
      <c r="B11" s="15" t="s">
        <v>5</v>
      </c>
      <c r="C11" s="8"/>
      <c r="D11" s="16">
        <f>D8+D9+D10</f>
        <v>63621.141359999994</v>
      </c>
      <c r="E11" s="8"/>
      <c r="F11" s="16">
        <f>F8+F9+F10</f>
        <v>47617.122530000001</v>
      </c>
      <c r="G11" s="8"/>
      <c r="H11" s="16">
        <f t="shared" si="0"/>
        <v>-16004.018829999994</v>
      </c>
    </row>
    <row r="12" spans="2:8" ht="16.5" x14ac:dyDescent="0.25">
      <c r="B12" s="11" t="s">
        <v>6</v>
      </c>
      <c r="C12" s="1"/>
      <c r="D12" s="17">
        <v>5389.4710500000001</v>
      </c>
      <c r="E12" s="1"/>
      <c r="F12" s="17">
        <v>6151.05609</v>
      </c>
      <c r="G12" s="1"/>
      <c r="H12" s="17">
        <f>+F12-D12</f>
        <v>761.58503999999994</v>
      </c>
    </row>
    <row r="13" spans="2:8" ht="16.5" x14ac:dyDescent="0.25">
      <c r="B13" s="13" t="s">
        <v>7</v>
      </c>
      <c r="C13" s="1"/>
      <c r="D13" s="18">
        <v>777</v>
      </c>
      <c r="E13" s="1"/>
      <c r="F13" s="18">
        <v>777</v>
      </c>
      <c r="G13" s="1"/>
      <c r="H13" s="18">
        <f t="shared" si="0"/>
        <v>0</v>
      </c>
    </row>
    <row r="14" spans="2:8" ht="17.25" thickBot="1" x14ac:dyDescent="0.3">
      <c r="B14" s="19" t="s">
        <v>8</v>
      </c>
      <c r="C14" s="8"/>
      <c r="D14" s="20">
        <f>D11+D12+D13</f>
        <v>69787.612410000002</v>
      </c>
      <c r="E14" s="8"/>
      <c r="F14" s="20">
        <f>F11+F12+F13</f>
        <v>54545.178619999999</v>
      </c>
      <c r="G14" s="8"/>
      <c r="H14" s="20">
        <f t="shared" si="0"/>
        <v>-15242.433790000003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9</v>
      </c>
      <c r="C16" s="8"/>
      <c r="D16" s="9">
        <v>-3356.8443799999995</v>
      </c>
      <c r="E16" s="8"/>
      <c r="F16" s="9">
        <v>-2772.7510300000004</v>
      </c>
      <c r="G16" s="8"/>
      <c r="H16" s="10">
        <f t="shared" ref="H16:H21" si="1">+F16-D16</f>
        <v>584.09334999999919</v>
      </c>
    </row>
    <row r="17" spans="2:10" ht="16.5" x14ac:dyDescent="0.25">
      <c r="B17" s="11" t="s">
        <v>10</v>
      </c>
      <c r="C17" s="8"/>
      <c r="D17" s="17">
        <v>-10573.317570000001</v>
      </c>
      <c r="E17" s="8"/>
      <c r="F17" s="17">
        <v>-6442.58295</v>
      </c>
      <c r="G17" s="8"/>
      <c r="H17" s="12">
        <f t="shared" si="1"/>
        <v>4130.7346200000011</v>
      </c>
    </row>
    <row r="18" spans="2:10" ht="16.5" x14ac:dyDescent="0.25">
      <c r="B18" s="24" t="s">
        <v>11</v>
      </c>
      <c r="C18" s="8"/>
      <c r="D18" s="25">
        <v>-57032.57</v>
      </c>
      <c r="E18" s="8"/>
      <c r="F18" s="25">
        <v>-54887.399174999999</v>
      </c>
      <c r="G18" s="8"/>
      <c r="H18" s="14">
        <f t="shared" si="1"/>
        <v>2145.1708250000011</v>
      </c>
      <c r="J18" s="56"/>
    </row>
    <row r="19" spans="2:10" ht="16.5" x14ac:dyDescent="0.25">
      <c r="B19" s="11" t="s">
        <v>12</v>
      </c>
      <c r="C19" s="8"/>
      <c r="D19" s="17">
        <v>-34385.798119999999</v>
      </c>
      <c r="E19" s="8"/>
      <c r="F19" s="17">
        <v>-28763.535099999997</v>
      </c>
      <c r="G19" s="8"/>
      <c r="H19" s="12">
        <f t="shared" si="1"/>
        <v>5622.2630200000021</v>
      </c>
    </row>
    <row r="20" spans="2:10" ht="16.5" x14ac:dyDescent="0.25">
      <c r="B20" s="11" t="s">
        <v>31</v>
      </c>
      <c r="C20" s="8"/>
      <c r="D20" s="17">
        <v>-28.777740000000001</v>
      </c>
      <c r="E20" s="8"/>
      <c r="F20" s="17">
        <v>-500.01008999999993</v>
      </c>
      <c r="G20" s="8"/>
      <c r="H20" s="12">
        <f t="shared" si="1"/>
        <v>-471.23234999999994</v>
      </c>
    </row>
    <row r="21" spans="2:10" ht="17.25" thickBot="1" x14ac:dyDescent="0.3">
      <c r="B21" s="26" t="s">
        <v>13</v>
      </c>
      <c r="C21" s="8"/>
      <c r="D21" s="27">
        <f>D16+D17+D18+D19+D20</f>
        <v>-105377.30781000001</v>
      </c>
      <c r="E21" s="8"/>
      <c r="F21" s="27">
        <f>F16+F17+F18+F19+F20</f>
        <v>-93366.278344999984</v>
      </c>
      <c r="G21" s="8"/>
      <c r="H21" s="27">
        <f t="shared" si="1"/>
        <v>12011.029465000029</v>
      </c>
    </row>
    <row r="22" spans="2:10" ht="17.25" thickBot="1" x14ac:dyDescent="0.3">
      <c r="B22" s="28"/>
      <c r="C22" s="8"/>
      <c r="D22" s="29"/>
      <c r="E22" s="8"/>
      <c r="F22" s="30"/>
      <c r="G22" s="8"/>
      <c r="H22" s="29"/>
    </row>
    <row r="23" spans="2:10" ht="17.25" thickBot="1" x14ac:dyDescent="0.3">
      <c r="B23" s="31" t="s">
        <v>14</v>
      </c>
      <c r="C23" s="8"/>
      <c r="D23" s="32">
        <f>D14+D21</f>
        <v>-35589.695400000011</v>
      </c>
      <c r="E23" s="8"/>
      <c r="F23" s="32">
        <f>F14+F21</f>
        <v>-38821.099724999985</v>
      </c>
      <c r="G23" s="8"/>
      <c r="H23" s="32">
        <f>+F23-D23</f>
        <v>-3231.4043249999741</v>
      </c>
    </row>
    <row r="24" spans="2:10" x14ac:dyDescent="0.25">
      <c r="B24" s="21"/>
      <c r="C24" s="2"/>
      <c r="D24" s="22"/>
      <c r="E24" s="2"/>
      <c r="F24" s="22"/>
      <c r="G24" s="2"/>
      <c r="H24" s="22"/>
    </row>
    <row r="25" spans="2:10" ht="17.25" thickBot="1" x14ac:dyDescent="0.3">
      <c r="B25" s="26" t="s">
        <v>15</v>
      </c>
      <c r="C25" s="8"/>
      <c r="D25" s="27">
        <v>-8332.8542400000006</v>
      </c>
      <c r="E25" s="8"/>
      <c r="F25" s="27">
        <v>-3836.2992000000013</v>
      </c>
      <c r="G25" s="8"/>
      <c r="H25" s="27">
        <f>+F25-D25</f>
        <v>4496.5550399999993</v>
      </c>
    </row>
    <row r="26" spans="2:10" ht="17.25" thickBot="1" x14ac:dyDescent="0.3">
      <c r="B26" s="33"/>
      <c r="C26" s="8"/>
      <c r="D26" s="29"/>
      <c r="E26" s="8"/>
      <c r="F26" s="29"/>
      <c r="G26" s="8"/>
      <c r="H26" s="29"/>
    </row>
    <row r="27" spans="2:10" ht="17.25" thickBot="1" x14ac:dyDescent="0.3">
      <c r="B27" s="34" t="s">
        <v>16</v>
      </c>
      <c r="C27" s="8"/>
      <c r="D27" s="35">
        <f>D23+D25</f>
        <v>-43922.549640000012</v>
      </c>
      <c r="E27" s="8"/>
      <c r="F27" s="35">
        <f>F23+F25</f>
        <v>-42657.398924999987</v>
      </c>
      <c r="G27" s="8"/>
      <c r="H27" s="35">
        <f>+F27-D27</f>
        <v>1265.1507150000252</v>
      </c>
    </row>
    <row r="28" spans="2:10" ht="17.25" thickBot="1" x14ac:dyDescent="0.3">
      <c r="B28" s="28"/>
      <c r="C28" s="8"/>
      <c r="D28" s="36"/>
      <c r="E28" s="8"/>
      <c r="F28" s="36"/>
      <c r="G28" s="8"/>
      <c r="H28" s="36"/>
    </row>
    <row r="29" spans="2:10" ht="16.5" x14ac:dyDescent="0.25">
      <c r="B29" s="37" t="s">
        <v>17</v>
      </c>
      <c r="C29" s="8"/>
      <c r="D29" s="38">
        <v>-3395.2586699999997</v>
      </c>
      <c r="E29" s="8"/>
      <c r="F29" s="38">
        <v>-2101.8580699999998</v>
      </c>
      <c r="G29" s="8"/>
      <c r="H29" s="38">
        <f t="shared" ref="H29:H30" si="2">+F29-D29</f>
        <v>1293.4005999999999</v>
      </c>
    </row>
    <row r="30" spans="2:10" ht="17.25" thickBot="1" x14ac:dyDescent="0.3">
      <c r="B30" s="39" t="s">
        <v>18</v>
      </c>
      <c r="C30" s="8"/>
      <c r="D30" s="40">
        <v>-4309.13274</v>
      </c>
      <c r="E30" s="8"/>
      <c r="F30" s="40">
        <v>-4348.1721200000002</v>
      </c>
      <c r="G30" s="8"/>
      <c r="H30" s="40">
        <f t="shared" si="2"/>
        <v>-39.039380000000165</v>
      </c>
    </row>
    <row r="31" spans="2:10" ht="17.25" thickBot="1" x14ac:dyDescent="0.3">
      <c r="B31" s="33"/>
      <c r="C31" s="8"/>
      <c r="D31" s="41"/>
      <c r="E31" s="8"/>
      <c r="F31" s="41"/>
      <c r="G31" s="8"/>
      <c r="H31" s="41"/>
    </row>
    <row r="32" spans="2:10" ht="17.25" thickBot="1" x14ac:dyDescent="0.3">
      <c r="B32" s="42" t="s">
        <v>19</v>
      </c>
      <c r="C32" s="8"/>
      <c r="D32" s="43">
        <f>D27+D29+D30</f>
        <v>-51626.941050000016</v>
      </c>
      <c r="E32" s="8"/>
      <c r="F32" s="43">
        <f>F27+F29+F30</f>
        <v>-49107.429114999992</v>
      </c>
      <c r="G32" s="8"/>
      <c r="H32" s="43">
        <f>+F32-D32</f>
        <v>2519.5119350000241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20</v>
      </c>
      <c r="C34" s="8"/>
      <c r="D34" s="45">
        <v>-16027.76907</v>
      </c>
      <c r="E34" s="8"/>
      <c r="F34" s="45">
        <v>-16528.807689999998</v>
      </c>
      <c r="G34" s="8"/>
      <c r="H34" s="45">
        <f t="shared" ref="H34:H35" si="3">+F34-D34</f>
        <v>-501.03861999999754</v>
      </c>
    </row>
    <row r="35" spans="2:8" ht="17.25" thickBot="1" x14ac:dyDescent="0.3">
      <c r="B35" s="13" t="s">
        <v>21</v>
      </c>
      <c r="C35" s="8"/>
      <c r="D35" s="46">
        <v>-34234.029450000002</v>
      </c>
      <c r="E35" s="8"/>
      <c r="F35" s="46">
        <v>-36694.764799999997</v>
      </c>
      <c r="G35" s="8"/>
      <c r="H35" s="46">
        <f t="shared" si="3"/>
        <v>-2460.7353499999954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22</v>
      </c>
      <c r="C37" s="8"/>
      <c r="D37" s="50">
        <f>D32+D34+D35</f>
        <v>-101888.73957000002</v>
      </c>
      <c r="E37" s="8"/>
      <c r="F37" s="50">
        <f>F32+F34+F35</f>
        <v>-102331.001605</v>
      </c>
      <c r="G37" s="8"/>
      <c r="H37" s="50">
        <f>+F37-D37</f>
        <v>-442.26203499997791</v>
      </c>
    </row>
    <row r="38" spans="2:8" ht="15.75" thickBot="1" x14ac:dyDescent="0.3"/>
    <row r="39" spans="2:8" ht="17.25" thickBot="1" x14ac:dyDescent="0.3">
      <c r="B39" s="34" t="s">
        <v>29</v>
      </c>
      <c r="C39" s="8"/>
      <c r="D39" s="35">
        <f>-6347</f>
        <v>-6347</v>
      </c>
      <c r="E39" s="8"/>
      <c r="F39" s="35">
        <f>-7907</f>
        <v>-7907</v>
      </c>
      <c r="G39" s="8"/>
      <c r="H39" s="35">
        <f t="shared" ref="H39" si="4">+F39-D39</f>
        <v>-1560</v>
      </c>
    </row>
    <row r="41" spans="2:8" ht="17.25" hidden="1" thickBot="1" x14ac:dyDescent="0.3">
      <c r="B41" s="34" t="s">
        <v>23</v>
      </c>
      <c r="C41" s="8"/>
      <c r="D41" s="35">
        <f>-6347+D25</f>
        <v>-14679.854240000001</v>
      </c>
      <c r="E41" s="8"/>
      <c r="F41" s="35">
        <f>-7907+F25</f>
        <v>-11743.299200000001</v>
      </c>
      <c r="G41" s="8"/>
      <c r="H41" s="35">
        <f t="shared" ref="H41:H43" si="5">+F41-D41</f>
        <v>2936.5550399999993</v>
      </c>
    </row>
    <row r="42" spans="2:8" ht="15.75" hidden="1" thickBot="1" x14ac:dyDescent="0.3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24</v>
      </c>
      <c r="C43" s="52"/>
      <c r="D43" s="55">
        <f>+D41+D37</f>
        <v>-116568.59381000002</v>
      </c>
      <c r="E43" s="53"/>
      <c r="F43" s="55">
        <f>+F41+F37</f>
        <v>-114074.30080500001</v>
      </c>
      <c r="G43" s="53"/>
      <c r="H43" s="55">
        <f t="shared" si="5"/>
        <v>2494.2930050000141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FB6F-E0BA-4D6A-82BB-3F6225754E51}">
  <dimension ref="A2:M40"/>
  <sheetViews>
    <sheetView showGridLines="0" zoomScaleNormal="10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B39" sqref="B39"/>
    </sheetView>
  </sheetViews>
  <sheetFormatPr defaultColWidth="11.5703125" defaultRowHeight="16.5" x14ac:dyDescent="0.3"/>
  <cols>
    <col min="1" max="1" width="2.85546875" style="77" customWidth="1"/>
    <col min="2" max="2" width="46.42578125" style="8" bestFit="1" customWidth="1"/>
    <col min="3" max="3" width="2.28515625" style="8" customWidth="1"/>
    <col min="4" max="4" width="14.28515625" style="8" customWidth="1"/>
    <col min="5" max="5" width="2.42578125" style="8" customWidth="1"/>
    <col min="6" max="6" width="14.28515625" style="8" customWidth="1"/>
    <col min="7" max="7" width="2.140625" style="8" customWidth="1"/>
    <col min="8" max="8" width="14.28515625" style="8" customWidth="1"/>
    <col min="9" max="9" width="2.140625" style="8" customWidth="1"/>
    <col min="10" max="10" width="2.42578125" style="8" customWidth="1"/>
    <col min="11" max="11" width="11.5703125" style="66"/>
    <col min="12" max="16384" width="11.5703125" style="8"/>
  </cols>
  <sheetData>
    <row r="2" spans="1:13" x14ac:dyDescent="0.3">
      <c r="F2" s="3"/>
    </row>
    <row r="3" spans="1:13" x14ac:dyDescent="0.3">
      <c r="B3" s="1" t="s">
        <v>0</v>
      </c>
      <c r="D3" s="59"/>
      <c r="F3" s="3"/>
      <c r="H3" s="3"/>
    </row>
    <row r="4" spans="1:13" x14ac:dyDescent="0.3">
      <c r="B4" s="1" t="s">
        <v>30</v>
      </c>
      <c r="D4" s="59"/>
      <c r="F4" s="3"/>
    </row>
    <row r="5" spans="1:13" ht="17.25" thickBot="1" x14ac:dyDescent="0.35">
      <c r="D5" s="59"/>
      <c r="H5" s="29"/>
    </row>
    <row r="6" spans="1:13" ht="33.75" thickBot="1" x14ac:dyDescent="0.35">
      <c r="B6" s="58" t="s">
        <v>1</v>
      </c>
      <c r="D6" s="70" t="s">
        <v>25</v>
      </c>
      <c r="F6" s="70" t="s">
        <v>26</v>
      </c>
      <c r="H6" s="70" t="s">
        <v>27</v>
      </c>
    </row>
    <row r="7" spans="1:13" ht="12" customHeight="1" thickBot="1" x14ac:dyDescent="0.35"/>
    <row r="8" spans="1:13" ht="17.25" customHeight="1" x14ac:dyDescent="0.3">
      <c r="A8" s="78"/>
      <c r="B8" s="7" t="s">
        <v>2</v>
      </c>
      <c r="D8" s="9">
        <v>138458.99706999998</v>
      </c>
      <c r="F8" s="9">
        <v>108000.27369999999</v>
      </c>
      <c r="H8" s="9">
        <v>-30458.723369999992</v>
      </c>
    </row>
    <row r="9" spans="1:13" ht="17.25" customHeight="1" x14ac:dyDescent="0.3">
      <c r="A9" s="78"/>
      <c r="B9" s="11" t="s">
        <v>3</v>
      </c>
      <c r="D9" s="17">
        <v>-4821.24748</v>
      </c>
      <c r="F9" s="17">
        <v>-3901.2246200000009</v>
      </c>
      <c r="H9" s="17">
        <v>920.02285999999913</v>
      </c>
    </row>
    <row r="10" spans="1:13" ht="17.25" customHeight="1" x14ac:dyDescent="0.3">
      <c r="B10" s="13" t="s">
        <v>4</v>
      </c>
      <c r="D10" s="25">
        <v>1825</v>
      </c>
      <c r="F10" s="25">
        <v>4948.0662999999995</v>
      </c>
      <c r="H10" s="25">
        <v>3123.0662999999995</v>
      </c>
    </row>
    <row r="11" spans="1:13" ht="17.25" customHeight="1" x14ac:dyDescent="0.3">
      <c r="B11" s="15" t="s">
        <v>5</v>
      </c>
      <c r="D11" s="16">
        <v>135462.74958999999</v>
      </c>
      <c r="F11" s="16">
        <v>109047.11537999999</v>
      </c>
      <c r="H11" s="60">
        <v>-26415.634210000004</v>
      </c>
    </row>
    <row r="12" spans="1:13" ht="17.25" customHeight="1" x14ac:dyDescent="0.3">
      <c r="B12" s="11" t="s">
        <v>6</v>
      </c>
      <c r="D12" s="17">
        <v>10781.5641</v>
      </c>
      <c r="F12" s="17">
        <v>14699.034339999998</v>
      </c>
      <c r="H12" s="17">
        <v>3917.4702399999987</v>
      </c>
      <c r="L12" s="30"/>
      <c r="M12" s="29"/>
    </row>
    <row r="13" spans="1:13" ht="17.25" customHeight="1" x14ac:dyDescent="0.3">
      <c r="B13" s="13" t="s">
        <v>7</v>
      </c>
      <c r="D13" s="18">
        <v>1554</v>
      </c>
      <c r="F13" s="18">
        <v>1554</v>
      </c>
      <c r="H13" s="18">
        <v>0</v>
      </c>
    </row>
    <row r="14" spans="1:13" ht="17.25" customHeight="1" thickBot="1" x14ac:dyDescent="0.35">
      <c r="B14" s="19" t="s">
        <v>8</v>
      </c>
      <c r="D14" s="20">
        <v>147798.31368999998</v>
      </c>
      <c r="F14" s="20">
        <v>125300.14971999999</v>
      </c>
      <c r="H14" s="20">
        <v>-22498.163969999994</v>
      </c>
    </row>
    <row r="15" spans="1:13" ht="17.25" customHeight="1" thickBot="1" x14ac:dyDescent="0.35">
      <c r="B15" s="28"/>
      <c r="D15" s="29"/>
      <c r="F15" s="74"/>
      <c r="H15" s="29"/>
    </row>
    <row r="16" spans="1:13" ht="17.25" customHeight="1" x14ac:dyDescent="0.3">
      <c r="B16" s="7" t="s">
        <v>9</v>
      </c>
      <c r="C16" s="1"/>
      <c r="D16" s="9">
        <v>-6689.9403399999992</v>
      </c>
      <c r="F16" s="9">
        <v>-6084.665649999999</v>
      </c>
      <c r="H16" s="9">
        <v>605.27469000000019</v>
      </c>
      <c r="I16" s="1"/>
      <c r="J16" s="1"/>
    </row>
    <row r="17" spans="2:11" ht="17.25" customHeight="1" x14ac:dyDescent="0.3">
      <c r="B17" s="11" t="s">
        <v>10</v>
      </c>
      <c r="C17" s="1"/>
      <c r="D17" s="17">
        <v>-21192.942230000001</v>
      </c>
      <c r="F17" s="17">
        <v>-11765.704720000002</v>
      </c>
      <c r="H17" s="17">
        <v>9427.237509999999</v>
      </c>
      <c r="I17" s="1"/>
      <c r="J17" s="1"/>
      <c r="K17" s="79"/>
    </row>
    <row r="18" spans="2:11" ht="17.25" customHeight="1" x14ac:dyDescent="0.3">
      <c r="B18" s="24" t="s">
        <v>11</v>
      </c>
      <c r="C18" s="1"/>
      <c r="D18" s="25">
        <v>-113075.95223</v>
      </c>
      <c r="F18" s="25">
        <v>-106430.76942</v>
      </c>
      <c r="H18" s="25">
        <v>6645.1828099999984</v>
      </c>
      <c r="I18" s="1"/>
      <c r="J18" s="1"/>
    </row>
    <row r="19" spans="2:11" ht="17.25" customHeight="1" x14ac:dyDescent="0.3">
      <c r="B19" s="11" t="s">
        <v>12</v>
      </c>
      <c r="C19" s="1"/>
      <c r="D19" s="17">
        <v>-69088.285999999978</v>
      </c>
      <c r="F19" s="17">
        <v>-58172.435249999988</v>
      </c>
      <c r="H19" s="17">
        <v>10915.850749999991</v>
      </c>
      <c r="I19" s="1"/>
      <c r="J19" s="1"/>
    </row>
    <row r="20" spans="2:11" ht="17.25" customHeight="1" x14ac:dyDescent="0.3">
      <c r="B20" s="24" t="s">
        <v>31</v>
      </c>
      <c r="C20" s="1"/>
      <c r="D20" s="25">
        <v>-77.555480000000003</v>
      </c>
      <c r="F20" s="25">
        <v>-566.67554000000007</v>
      </c>
      <c r="H20" s="25">
        <v>-489.12006000000008</v>
      </c>
      <c r="I20" s="1"/>
      <c r="J20" s="1"/>
    </row>
    <row r="21" spans="2:11" ht="17.25" customHeight="1" thickBot="1" x14ac:dyDescent="0.35">
      <c r="B21" s="26" t="s">
        <v>13</v>
      </c>
      <c r="D21" s="27">
        <v>-210124.67627999999</v>
      </c>
      <c r="F21" s="27">
        <v>-183020.25057999999</v>
      </c>
      <c r="H21" s="27">
        <v>27104.425699999993</v>
      </c>
    </row>
    <row r="22" spans="2:11" ht="17.25" customHeight="1" thickBot="1" x14ac:dyDescent="0.35">
      <c r="B22" s="28"/>
      <c r="D22" s="29"/>
      <c r="F22" s="29"/>
      <c r="H22" s="29"/>
    </row>
    <row r="23" spans="2:11" ht="17.25" customHeight="1" thickBot="1" x14ac:dyDescent="0.35">
      <c r="B23" s="31" t="s">
        <v>14</v>
      </c>
      <c r="D23" s="32">
        <v>-62326.362590000004</v>
      </c>
      <c r="F23" s="32">
        <v>-57720.100860000006</v>
      </c>
      <c r="H23" s="32">
        <v>4606.2617299999984</v>
      </c>
    </row>
    <row r="24" spans="2:11" ht="17.25" customHeight="1" x14ac:dyDescent="0.3">
      <c r="B24" s="28"/>
      <c r="D24" s="29"/>
      <c r="F24" s="29"/>
      <c r="H24" s="29"/>
    </row>
    <row r="25" spans="2:11" ht="17.25" customHeight="1" thickBot="1" x14ac:dyDescent="0.35">
      <c r="B25" s="26" t="s">
        <v>15</v>
      </c>
      <c r="D25" s="27">
        <v>-16540.966769999999</v>
      </c>
      <c r="F25" s="27">
        <v>-8116.5914700000012</v>
      </c>
      <c r="H25" s="27">
        <v>8424.3752999999979</v>
      </c>
    </row>
    <row r="26" spans="2:11" ht="17.25" customHeight="1" thickBot="1" x14ac:dyDescent="0.35">
      <c r="B26" s="62"/>
      <c r="D26" s="29"/>
      <c r="F26" s="29"/>
      <c r="H26" s="29"/>
    </row>
    <row r="27" spans="2:11" ht="17.25" customHeight="1" thickBot="1" x14ac:dyDescent="0.35">
      <c r="B27" s="34" t="s">
        <v>16</v>
      </c>
      <c r="D27" s="35">
        <v>-78867.329360000003</v>
      </c>
      <c r="F27" s="35">
        <v>-65836.692330000005</v>
      </c>
      <c r="H27" s="35">
        <v>13030.637029999998</v>
      </c>
    </row>
    <row r="28" spans="2:11" ht="17.25" customHeight="1" thickBot="1" x14ac:dyDescent="0.35">
      <c r="B28" s="28"/>
      <c r="D28" s="36"/>
      <c r="F28" s="36"/>
      <c r="H28" s="36"/>
    </row>
    <row r="29" spans="2:11" ht="17.25" customHeight="1" x14ac:dyDescent="0.3">
      <c r="B29" s="44" t="s">
        <v>17</v>
      </c>
      <c r="D29" s="61">
        <v>-6790.5173399999994</v>
      </c>
      <c r="F29" s="61">
        <v>-4194.6181999999999</v>
      </c>
      <c r="H29" s="61">
        <v>2595.8991399999995</v>
      </c>
    </row>
    <row r="30" spans="2:11" ht="17.25" customHeight="1" thickBot="1" x14ac:dyDescent="0.35">
      <c r="B30" s="67" t="s">
        <v>18</v>
      </c>
      <c r="D30" s="68">
        <v>-8618.26548</v>
      </c>
      <c r="F30" s="68">
        <v>-8723.8651599999994</v>
      </c>
      <c r="H30" s="68">
        <v>-105.59967999999935</v>
      </c>
    </row>
    <row r="31" spans="2:11" ht="17.25" customHeight="1" thickBot="1" x14ac:dyDescent="0.35">
      <c r="B31" s="62"/>
      <c r="D31" s="63"/>
      <c r="F31" s="63"/>
      <c r="H31" s="63"/>
    </row>
    <row r="32" spans="2:11" s="72" customFormat="1" ht="17.25" thickBot="1" x14ac:dyDescent="0.35">
      <c r="B32" s="42" t="s">
        <v>19</v>
      </c>
      <c r="C32" s="8"/>
      <c r="D32" s="43">
        <v>-94276.112179999996</v>
      </c>
      <c r="E32" s="8"/>
      <c r="F32" s="43">
        <v>-78755.175690000004</v>
      </c>
      <c r="G32" s="8"/>
      <c r="H32" s="43">
        <v>15520.936489999993</v>
      </c>
    </row>
    <row r="33" spans="2:13" ht="17.25" customHeight="1" thickBot="1" x14ac:dyDescent="0.35">
      <c r="D33" s="29"/>
      <c r="F33" s="29"/>
      <c r="H33" s="29"/>
    </row>
    <row r="34" spans="2:13" ht="17.25" customHeight="1" x14ac:dyDescent="0.3">
      <c r="B34" s="44" t="s">
        <v>20</v>
      </c>
      <c r="D34" s="64">
        <v>-18288.398069999999</v>
      </c>
      <c r="F34" s="64">
        <v>-23355.299350000001</v>
      </c>
      <c r="H34" s="64">
        <v>-5066.9012800000019</v>
      </c>
    </row>
    <row r="35" spans="2:13" ht="17.25" customHeight="1" thickBot="1" x14ac:dyDescent="0.35">
      <c r="B35" s="13" t="s">
        <v>21</v>
      </c>
      <c r="D35" s="65">
        <v>-68468.058900000004</v>
      </c>
      <c r="F35" s="65">
        <v>-73388.595540000009</v>
      </c>
      <c r="H35" s="65">
        <v>-4920.5366400000057</v>
      </c>
    </row>
    <row r="36" spans="2:13" ht="17.25" customHeight="1" thickBot="1" x14ac:dyDescent="0.35">
      <c r="B36" s="28"/>
      <c r="D36" s="29"/>
      <c r="F36" s="29"/>
      <c r="H36" s="29"/>
    </row>
    <row r="37" spans="2:13" ht="17.25" customHeight="1" thickBot="1" x14ac:dyDescent="0.35">
      <c r="B37" s="49" t="s">
        <v>22</v>
      </c>
      <c r="D37" s="50">
        <v>-181032.56915</v>
      </c>
      <c r="F37" s="50">
        <v>-175499.07058</v>
      </c>
      <c r="H37" s="50">
        <v>5533.4985699999961</v>
      </c>
    </row>
    <row r="38" spans="2:13" ht="17.25" customHeight="1" thickBot="1" x14ac:dyDescent="0.35"/>
    <row r="39" spans="2:13" ht="17.25" customHeight="1" thickBot="1" x14ac:dyDescent="0.35">
      <c r="B39" s="34" t="s">
        <v>29</v>
      </c>
      <c r="C39" s="75"/>
      <c r="D39" s="69">
        <v>-13585</v>
      </c>
      <c r="F39" s="69">
        <v>-20371</v>
      </c>
      <c r="H39" s="69">
        <v>-6786</v>
      </c>
      <c r="I39" s="75"/>
      <c r="J39" s="75"/>
      <c r="K39" s="80"/>
      <c r="L39" s="75"/>
      <c r="M39" s="75"/>
    </row>
    <row r="40" spans="2:13" ht="15.75" customHeight="1" x14ac:dyDescent="0.3">
      <c r="B40" s="76"/>
      <c r="C40" s="76"/>
      <c r="D40" s="76"/>
      <c r="E40" s="76"/>
      <c r="F40" s="76"/>
      <c r="G40" s="76"/>
      <c r="H40" s="76"/>
      <c r="I40" s="76"/>
      <c r="J40" s="76"/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942B1-545F-46D4-91BD-21882C3D8F62}">
  <dimension ref="A2:M40"/>
  <sheetViews>
    <sheetView showGridLines="0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B5" sqref="B5"/>
    </sheetView>
  </sheetViews>
  <sheetFormatPr defaultColWidth="11.5703125" defaultRowHeight="16.5" x14ac:dyDescent="0.3"/>
  <cols>
    <col min="1" max="1" width="2.85546875" style="8" customWidth="1"/>
    <col min="2" max="2" width="46.42578125" style="8" bestFit="1" customWidth="1"/>
    <col min="3" max="3" width="2.28515625" style="8" customWidth="1"/>
    <col min="4" max="4" width="14.28515625" style="8" customWidth="1"/>
    <col min="5" max="5" width="2.42578125" style="8" customWidth="1"/>
    <col min="6" max="6" width="14.28515625" style="8" customWidth="1"/>
    <col min="7" max="7" width="2.140625" style="8" customWidth="1"/>
    <col min="8" max="8" width="14.28515625" style="8" customWidth="1"/>
    <col min="9" max="9" width="1.42578125" style="71" customWidth="1"/>
    <col min="10" max="10" width="11.5703125" style="72"/>
    <col min="11" max="16384" width="11.5703125" style="8"/>
  </cols>
  <sheetData>
    <row r="2" spans="2:12" x14ac:dyDescent="0.3">
      <c r="F2" s="3"/>
    </row>
    <row r="3" spans="2:12" x14ac:dyDescent="0.3">
      <c r="B3" s="1" t="s">
        <v>0</v>
      </c>
      <c r="D3" s="59"/>
      <c r="F3" s="3"/>
      <c r="H3" s="3"/>
    </row>
    <row r="4" spans="2:12" x14ac:dyDescent="0.3">
      <c r="B4" s="1" t="s">
        <v>32</v>
      </c>
      <c r="D4" s="59"/>
      <c r="F4" s="3"/>
    </row>
    <row r="5" spans="2:12" ht="17.25" thickBot="1" x14ac:dyDescent="0.35">
      <c r="D5" s="59"/>
      <c r="H5" s="29"/>
    </row>
    <row r="6" spans="2:12" ht="33.75" thickBot="1" x14ac:dyDescent="0.35">
      <c r="B6" s="58" t="s">
        <v>1</v>
      </c>
      <c r="D6" s="70" t="s">
        <v>25</v>
      </c>
      <c r="F6" s="70" t="s">
        <v>26</v>
      </c>
      <c r="H6" s="70" t="s">
        <v>27</v>
      </c>
      <c r="I6" s="8"/>
    </row>
    <row r="7" spans="2:12" ht="12" customHeight="1" thickBot="1" x14ac:dyDescent="0.35"/>
    <row r="8" spans="2:12" ht="17.25" customHeight="1" x14ac:dyDescent="0.3">
      <c r="B8" s="7" t="s">
        <v>2</v>
      </c>
      <c r="D8" s="9">
        <v>202919.1311</v>
      </c>
      <c r="F8" s="9">
        <v>160180.45203999997</v>
      </c>
      <c r="H8" s="9">
        <v>-42738.679060000024</v>
      </c>
      <c r="I8" s="73">
        <v>-0.21061926900789896</v>
      </c>
    </row>
    <row r="9" spans="2:12" ht="17.25" customHeight="1" x14ac:dyDescent="0.3">
      <c r="B9" s="11" t="s">
        <v>3</v>
      </c>
      <c r="D9" s="17">
        <v>-7287.13544</v>
      </c>
      <c r="F9" s="17">
        <v>-5355.70226</v>
      </c>
      <c r="H9" s="17">
        <v>1931.43318</v>
      </c>
      <c r="I9" s="73">
        <v>-0.26504697159848589</v>
      </c>
    </row>
    <row r="10" spans="2:12" ht="17.25" customHeight="1" x14ac:dyDescent="0.3">
      <c r="B10" s="13" t="s">
        <v>4</v>
      </c>
      <c r="D10" s="25">
        <v>3655.6866600000003</v>
      </c>
      <c r="F10" s="25">
        <v>4931.1623600000003</v>
      </c>
      <c r="H10" s="17">
        <v>1275.4757</v>
      </c>
      <c r="I10" s="73">
        <v>0.34890181206066484</v>
      </c>
    </row>
    <row r="11" spans="2:12" ht="17.25" customHeight="1" x14ac:dyDescent="0.3">
      <c r="B11" s="15" t="s">
        <v>5</v>
      </c>
      <c r="D11" s="16">
        <v>199287.68231999999</v>
      </c>
      <c r="F11" s="16">
        <v>159755.91213999997</v>
      </c>
      <c r="H11" s="16">
        <v>-39531.770180000021</v>
      </c>
      <c r="I11" s="73">
        <v>-0.19836534661747485</v>
      </c>
    </row>
    <row r="12" spans="2:12" ht="17.25" customHeight="1" x14ac:dyDescent="0.3">
      <c r="B12" s="11" t="s">
        <v>6</v>
      </c>
      <c r="D12" s="17">
        <v>16849.03515</v>
      </c>
      <c r="F12" s="17">
        <v>19466.640570000003</v>
      </c>
      <c r="H12" s="17">
        <v>2617.6054200000035</v>
      </c>
      <c r="I12" s="73">
        <v>0.15535639855318384</v>
      </c>
      <c r="K12" s="30"/>
      <c r="L12" s="29"/>
    </row>
    <row r="13" spans="2:12" ht="17.25" customHeight="1" x14ac:dyDescent="0.3">
      <c r="B13" s="13" t="s">
        <v>7</v>
      </c>
      <c r="D13" s="18">
        <v>2331</v>
      </c>
      <c r="F13" s="18">
        <v>2331</v>
      </c>
      <c r="H13" s="18">
        <v>0</v>
      </c>
      <c r="I13" s="73"/>
    </row>
    <row r="14" spans="2:12" ht="17.25" customHeight="1" thickBot="1" x14ac:dyDescent="0.35">
      <c r="B14" s="19" t="s">
        <v>8</v>
      </c>
      <c r="D14" s="20">
        <v>218467.71747</v>
      </c>
      <c r="F14" s="20">
        <v>181553.55270999996</v>
      </c>
      <c r="H14" s="20">
        <v>-36914.164760000043</v>
      </c>
      <c r="I14" s="8">
        <v>-0.16896851025629955</v>
      </c>
    </row>
    <row r="15" spans="2:12" ht="17.25" customHeight="1" thickBot="1" x14ac:dyDescent="0.35">
      <c r="B15" s="28"/>
      <c r="D15" s="29"/>
      <c r="F15" s="74"/>
      <c r="H15" s="29"/>
      <c r="I15" s="73"/>
    </row>
    <row r="16" spans="2:12" ht="17.25" customHeight="1" x14ac:dyDescent="0.3">
      <c r="B16" s="7" t="s">
        <v>9</v>
      </c>
      <c r="C16" s="1"/>
      <c r="D16" s="9">
        <v>-11037.081170000001</v>
      </c>
      <c r="F16" s="9">
        <v>-10183.228079999999</v>
      </c>
      <c r="H16" s="9">
        <v>853.85309000000234</v>
      </c>
      <c r="I16" s="73">
        <v>-7.7362218946153027E-2</v>
      </c>
    </row>
    <row r="17" spans="2:9" ht="17.25" customHeight="1" x14ac:dyDescent="0.3">
      <c r="B17" s="11" t="s">
        <v>10</v>
      </c>
      <c r="C17" s="1"/>
      <c r="D17" s="17">
        <v>-32675.21903</v>
      </c>
      <c r="F17" s="17">
        <v>-18460.44616</v>
      </c>
      <c r="H17" s="17">
        <v>14214.772870000001</v>
      </c>
      <c r="I17" s="73">
        <v>-0.43503221376875956</v>
      </c>
    </row>
    <row r="18" spans="2:9" ht="17.25" customHeight="1" x14ac:dyDescent="0.3">
      <c r="B18" s="24" t="s">
        <v>11</v>
      </c>
      <c r="C18" s="1"/>
      <c r="D18" s="25">
        <v>-169852.19407</v>
      </c>
      <c r="F18" s="25">
        <v>-168638.53843126667</v>
      </c>
      <c r="H18" s="25">
        <v>1213.6556387333258</v>
      </c>
      <c r="I18" s="73">
        <v>-7.1453633282662077E-3</v>
      </c>
    </row>
    <row r="19" spans="2:9" ht="17.25" customHeight="1" x14ac:dyDescent="0.3">
      <c r="B19" s="11" t="s">
        <v>12</v>
      </c>
      <c r="C19" s="1"/>
      <c r="D19" s="17">
        <v>-104142.18637999998</v>
      </c>
      <c r="F19" s="17">
        <v>-88279.182550000012</v>
      </c>
      <c r="H19" s="17">
        <v>15863.003829999972</v>
      </c>
      <c r="I19" s="73">
        <v>-0.15232063375468352</v>
      </c>
    </row>
    <row r="20" spans="2:9" ht="17.25" customHeight="1" x14ac:dyDescent="0.3">
      <c r="B20" s="24" t="s">
        <v>31</v>
      </c>
      <c r="C20" s="1"/>
      <c r="D20" s="25">
        <v>-106.33322</v>
      </c>
      <c r="F20" s="25">
        <v>-488.40403999999995</v>
      </c>
      <c r="H20" s="25">
        <v>-382.07081999999997</v>
      </c>
      <c r="I20" s="73"/>
    </row>
    <row r="21" spans="2:9" ht="17.25" customHeight="1" thickBot="1" x14ac:dyDescent="0.35">
      <c r="B21" s="26" t="s">
        <v>13</v>
      </c>
      <c r="D21" s="27">
        <v>-317813.01386999997</v>
      </c>
      <c r="F21" s="27">
        <v>-286049.79926126666</v>
      </c>
      <c r="H21" s="27">
        <v>31763.214608733309</v>
      </c>
      <c r="I21" s="8">
        <v>-9.9943089875249469E-2</v>
      </c>
    </row>
    <row r="22" spans="2:9" ht="17.25" customHeight="1" thickBot="1" x14ac:dyDescent="0.35">
      <c r="B22" s="28"/>
      <c r="D22" s="29"/>
      <c r="F22" s="29"/>
      <c r="H22" s="29"/>
      <c r="I22" s="73"/>
    </row>
    <row r="23" spans="2:9" ht="17.25" customHeight="1" thickBot="1" x14ac:dyDescent="0.35">
      <c r="B23" s="31" t="s">
        <v>14</v>
      </c>
      <c r="D23" s="32">
        <v>-99345.296399999963</v>
      </c>
      <c r="F23" s="32">
        <v>-104496.2465512667</v>
      </c>
      <c r="H23" s="32">
        <v>-5150.9501512667339</v>
      </c>
      <c r="I23" s="8">
        <v>5.1848958510598786E-2</v>
      </c>
    </row>
    <row r="24" spans="2:9" ht="17.25" customHeight="1" x14ac:dyDescent="0.3">
      <c r="B24" s="28"/>
      <c r="D24" s="29"/>
      <c r="F24" s="29"/>
      <c r="H24" s="29"/>
      <c r="I24" s="73"/>
    </row>
    <row r="25" spans="2:9" ht="17.25" customHeight="1" thickBot="1" x14ac:dyDescent="0.35">
      <c r="B25" s="26" t="s">
        <v>15</v>
      </c>
      <c r="D25" s="27">
        <v>-24803.16532</v>
      </c>
      <c r="F25" s="27">
        <v>-13883.996230000001</v>
      </c>
      <c r="H25" s="27">
        <v>10919.169089999999</v>
      </c>
      <c r="I25" s="8"/>
    </row>
    <row r="26" spans="2:9" ht="17.25" customHeight="1" thickBot="1" x14ac:dyDescent="0.35">
      <c r="B26" s="62"/>
      <c r="D26" s="29"/>
      <c r="F26" s="29"/>
      <c r="H26" s="29"/>
      <c r="I26" s="73"/>
    </row>
    <row r="27" spans="2:9" ht="17.25" customHeight="1" thickBot="1" x14ac:dyDescent="0.35">
      <c r="B27" s="81" t="s">
        <v>16</v>
      </c>
      <c r="C27" s="77"/>
      <c r="D27" s="82">
        <v>-124148.46171999996</v>
      </c>
      <c r="E27" s="77"/>
      <c r="F27" s="82">
        <v>-118380.2427812667</v>
      </c>
      <c r="G27" s="77"/>
      <c r="H27" s="82">
        <v>5768.2189387332619</v>
      </c>
      <c r="I27" s="8">
        <v>-4.6462266699225818E-2</v>
      </c>
    </row>
    <row r="28" spans="2:9" ht="17.25" customHeight="1" thickBot="1" x14ac:dyDescent="0.35">
      <c r="B28" s="83"/>
      <c r="C28" s="77"/>
      <c r="D28" s="84"/>
      <c r="E28" s="77"/>
      <c r="F28" s="84"/>
      <c r="G28" s="77"/>
      <c r="H28" s="84"/>
      <c r="I28" s="73"/>
    </row>
    <row r="29" spans="2:9" ht="17.25" customHeight="1" x14ac:dyDescent="0.3">
      <c r="B29" s="37" t="s">
        <v>17</v>
      </c>
      <c r="C29" s="77"/>
      <c r="D29" s="38">
        <v>-10185.77601</v>
      </c>
      <c r="E29" s="77"/>
      <c r="F29" s="38">
        <v>-7020.6591699999999</v>
      </c>
      <c r="G29" s="77"/>
      <c r="H29" s="38">
        <v>3165.1168399999997</v>
      </c>
      <c r="I29" s="73"/>
    </row>
    <row r="30" spans="2:9" ht="17.25" customHeight="1" thickBot="1" x14ac:dyDescent="0.35">
      <c r="B30" s="85" t="s">
        <v>18</v>
      </c>
      <c r="C30" s="77"/>
      <c r="D30" s="86">
        <v>-12927.398220000001</v>
      </c>
      <c r="E30" s="77"/>
      <c r="F30" s="86">
        <v>-12977.376130000001</v>
      </c>
      <c r="G30" s="77"/>
      <c r="H30" s="86">
        <v>-49.977909999999611</v>
      </c>
      <c r="I30" s="73"/>
    </row>
    <row r="31" spans="2:9" ht="17.25" customHeight="1" thickBot="1" x14ac:dyDescent="0.35">
      <c r="B31" s="62"/>
      <c r="D31" s="63"/>
      <c r="F31" s="63"/>
      <c r="H31" s="63"/>
      <c r="I31" s="73"/>
    </row>
    <row r="32" spans="2:9" s="72" customFormat="1" ht="17.25" thickBot="1" x14ac:dyDescent="0.35">
      <c r="B32" s="42" t="s">
        <v>19</v>
      </c>
      <c r="C32" s="8"/>
      <c r="D32" s="43">
        <v>-147261.63594999997</v>
      </c>
      <c r="E32" s="8"/>
      <c r="F32" s="43">
        <v>-138378.2780812667</v>
      </c>
      <c r="G32" s="8"/>
      <c r="H32" s="43">
        <v>8883.3578687332629</v>
      </c>
      <c r="I32" s="72">
        <v>-6.0323639700359255E-2</v>
      </c>
    </row>
    <row r="33" spans="1:13" ht="17.25" customHeight="1" thickBot="1" x14ac:dyDescent="0.35">
      <c r="D33" s="29"/>
      <c r="F33" s="29"/>
      <c r="H33" s="29"/>
      <c r="I33" s="73"/>
    </row>
    <row r="34" spans="1:13" ht="17.25" customHeight="1" x14ac:dyDescent="0.3">
      <c r="B34" s="44" t="s">
        <v>20</v>
      </c>
      <c r="D34" s="64">
        <v>-43896.785739999999</v>
      </c>
      <c r="F34" s="64">
        <v>-43993.012579999995</v>
      </c>
      <c r="H34" s="64">
        <v>-96.226839999995718</v>
      </c>
      <c r="I34" s="73"/>
    </row>
    <row r="35" spans="1:13" ht="17.25" customHeight="1" thickBot="1" x14ac:dyDescent="0.35">
      <c r="B35" s="13" t="s">
        <v>21</v>
      </c>
      <c r="D35" s="65">
        <v>-102702.08834999999</v>
      </c>
      <c r="F35" s="65">
        <v>-110077.33740999999</v>
      </c>
      <c r="H35" s="65">
        <v>-7375.2490600000019</v>
      </c>
      <c r="I35" s="73"/>
    </row>
    <row r="36" spans="1:13" ht="17.25" customHeight="1" thickBot="1" x14ac:dyDescent="0.35">
      <c r="B36" s="28"/>
      <c r="D36" s="29"/>
      <c r="F36" s="29"/>
      <c r="H36" s="29"/>
      <c r="I36" s="73"/>
    </row>
    <row r="37" spans="1:13" ht="17.25" customHeight="1" thickBot="1" x14ac:dyDescent="0.3">
      <c r="B37" s="49" t="s">
        <v>22</v>
      </c>
      <c r="D37" s="50">
        <v>-293860.51003999996</v>
      </c>
      <c r="F37" s="50">
        <v>-292448.62807126669</v>
      </c>
      <c r="H37" s="50">
        <v>1411.8819687332725</v>
      </c>
      <c r="I37" s="8">
        <v>-4.8045991907558205E-3</v>
      </c>
      <c r="J37" s="8"/>
    </row>
    <row r="38" spans="1:13" ht="17.25" customHeight="1" thickBot="1" x14ac:dyDescent="0.35">
      <c r="I38" s="73"/>
    </row>
    <row r="39" spans="1:13" ht="17.25" customHeight="1" thickBot="1" x14ac:dyDescent="0.35">
      <c r="A39" s="77"/>
      <c r="B39" s="34" t="s">
        <v>29</v>
      </c>
      <c r="C39" s="75"/>
      <c r="D39" s="69">
        <v>-35822</v>
      </c>
      <c r="F39" s="69">
        <v>-37362</v>
      </c>
      <c r="H39" s="69">
        <v>-1540</v>
      </c>
      <c r="I39" s="75"/>
      <c r="J39" s="75"/>
      <c r="K39" s="80"/>
      <c r="L39" s="75"/>
      <c r="M39" s="75"/>
    </row>
    <row r="40" spans="1:13" ht="17.25" customHeight="1" x14ac:dyDescent="0.3">
      <c r="B40" s="76"/>
      <c r="C40" s="76"/>
      <c r="D40" s="76"/>
      <c r="E40" s="76"/>
      <c r="F40" s="76"/>
      <c r="G40" s="76"/>
      <c r="H40" s="76"/>
      <c r="I40" s="73"/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A029-535D-451F-8136-4C4F599D6A9D}">
  <dimension ref="A2:M40"/>
  <sheetViews>
    <sheetView showGridLines="0" tabSelected="1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M28" sqref="M28"/>
    </sheetView>
  </sheetViews>
  <sheetFormatPr defaultColWidth="11.5703125" defaultRowHeight="16.5" x14ac:dyDescent="0.3"/>
  <cols>
    <col min="1" max="1" width="2.85546875" style="8" customWidth="1"/>
    <col min="2" max="2" width="46.42578125" style="8" bestFit="1" customWidth="1"/>
    <col min="3" max="3" width="2.28515625" style="8" customWidth="1"/>
    <col min="4" max="4" width="14.28515625" style="8" customWidth="1"/>
    <col min="5" max="5" width="2.42578125" style="8" customWidth="1"/>
    <col min="6" max="6" width="14.28515625" style="8" customWidth="1"/>
    <col min="7" max="7" width="2.140625" style="8" customWidth="1"/>
    <col min="8" max="8" width="14.28515625" style="8" customWidth="1"/>
    <col min="9" max="9" width="1.42578125" style="71" customWidth="1"/>
    <col min="10" max="10" width="11.5703125" style="72"/>
    <col min="11" max="16384" width="11.5703125" style="8"/>
  </cols>
  <sheetData>
    <row r="2" spans="2:12" x14ac:dyDescent="0.3">
      <c r="F2" s="3"/>
    </row>
    <row r="3" spans="2:12" x14ac:dyDescent="0.3">
      <c r="B3" s="1" t="s">
        <v>0</v>
      </c>
      <c r="D3" s="59"/>
      <c r="F3" s="3"/>
      <c r="H3" s="3"/>
    </row>
    <row r="4" spans="2:12" x14ac:dyDescent="0.3">
      <c r="B4" s="1" t="s">
        <v>33</v>
      </c>
      <c r="D4" s="59"/>
      <c r="F4" s="3"/>
    </row>
    <row r="5" spans="2:12" ht="17.25" thickBot="1" x14ac:dyDescent="0.35">
      <c r="D5" s="59"/>
      <c r="H5" s="29"/>
    </row>
    <row r="6" spans="2:12" ht="33.75" thickBot="1" x14ac:dyDescent="0.35">
      <c r="B6" s="58" t="s">
        <v>1</v>
      </c>
      <c r="D6" s="70" t="s">
        <v>25</v>
      </c>
      <c r="F6" s="70" t="s">
        <v>26</v>
      </c>
      <c r="H6" s="70" t="s">
        <v>27</v>
      </c>
      <c r="I6" s="8"/>
    </row>
    <row r="7" spans="2:12" ht="12" customHeight="1" thickBot="1" x14ac:dyDescent="0.35"/>
    <row r="8" spans="2:12" ht="17.25" customHeight="1" x14ac:dyDescent="0.3">
      <c r="B8" s="7" t="s">
        <v>2</v>
      </c>
      <c r="D8" s="9">
        <v>265367.967</v>
      </c>
      <c r="F8" s="9">
        <v>218186.49004999996</v>
      </c>
      <c r="H8" s="9">
        <v>-47181.47695000004</v>
      </c>
      <c r="I8" s="73">
        <v>-0.21061926900789896</v>
      </c>
    </row>
    <row r="9" spans="2:12" ht="17.25" customHeight="1" x14ac:dyDescent="0.3">
      <c r="B9" s="11" t="s">
        <v>3</v>
      </c>
      <c r="D9" s="17">
        <v>-9456.8897300000008</v>
      </c>
      <c r="F9" s="17">
        <v>-9665.0678500000049</v>
      </c>
      <c r="H9" s="17">
        <v>-208.17812000000413</v>
      </c>
      <c r="I9" s="73">
        <v>-0.26504697159848589</v>
      </c>
    </row>
    <row r="10" spans="2:12" ht="17.25" customHeight="1" x14ac:dyDescent="0.3">
      <c r="B10" s="13" t="s">
        <v>4</v>
      </c>
      <c r="D10" s="25">
        <v>5483.53</v>
      </c>
      <c r="F10" s="25">
        <v>10233.625769999999</v>
      </c>
      <c r="H10" s="17">
        <v>4750.095769999999</v>
      </c>
      <c r="I10" s="73">
        <v>0.34890181206066484</v>
      </c>
    </row>
    <row r="11" spans="2:12" ht="17.25" customHeight="1" x14ac:dyDescent="0.3">
      <c r="B11" s="15" t="s">
        <v>5</v>
      </c>
      <c r="D11" s="16">
        <v>261394.60727000001</v>
      </c>
      <c r="F11" s="16">
        <v>218755.04796999996</v>
      </c>
      <c r="H11" s="16">
        <v>-42639.559300000052</v>
      </c>
      <c r="I11" s="73">
        <v>-0.19836534661747485</v>
      </c>
    </row>
    <row r="12" spans="2:12" ht="17.25" customHeight="1" x14ac:dyDescent="0.3">
      <c r="B12" s="11" t="s">
        <v>6</v>
      </c>
      <c r="D12" s="17">
        <v>23421.259040000001</v>
      </c>
      <c r="F12" s="17">
        <v>30249.56969</v>
      </c>
      <c r="H12" s="17">
        <v>6828.3106499999994</v>
      </c>
      <c r="I12" s="73">
        <v>0.15535639855318384</v>
      </c>
      <c r="K12" s="30"/>
      <c r="L12" s="29"/>
    </row>
    <row r="13" spans="2:12" ht="17.25" customHeight="1" x14ac:dyDescent="0.3">
      <c r="B13" s="13" t="s">
        <v>7</v>
      </c>
      <c r="D13" s="18">
        <v>3108</v>
      </c>
      <c r="F13" s="18">
        <v>3108</v>
      </c>
      <c r="H13" s="18">
        <v>0</v>
      </c>
      <c r="I13" s="73"/>
    </row>
    <row r="14" spans="2:12" ht="17.25" customHeight="1" thickBot="1" x14ac:dyDescent="0.35">
      <c r="B14" s="19" t="s">
        <v>8</v>
      </c>
      <c r="D14" s="20">
        <v>287923.86631000001</v>
      </c>
      <c r="F14" s="20">
        <v>252112.61765999996</v>
      </c>
      <c r="H14" s="20">
        <v>-35811.248650000052</v>
      </c>
      <c r="I14" s="8">
        <v>-0.16896851025629955</v>
      </c>
    </row>
    <row r="15" spans="2:12" ht="17.25" customHeight="1" thickBot="1" x14ac:dyDescent="0.35">
      <c r="B15" s="28"/>
      <c r="D15" s="29"/>
      <c r="F15" s="74"/>
      <c r="H15" s="29"/>
      <c r="I15" s="73"/>
    </row>
    <row r="16" spans="2:12" ht="17.25" customHeight="1" x14ac:dyDescent="0.3">
      <c r="B16" s="7" t="s">
        <v>9</v>
      </c>
      <c r="C16" s="1"/>
      <c r="D16" s="9">
        <v>-14758.997459999999</v>
      </c>
      <c r="F16" s="9">
        <v>-12800.051749999999</v>
      </c>
      <c r="H16" s="9">
        <v>1958.94571</v>
      </c>
      <c r="I16" s="73">
        <v>-7.7362218946153027E-2</v>
      </c>
    </row>
    <row r="17" spans="2:9" ht="17.25" customHeight="1" x14ac:dyDescent="0.3">
      <c r="B17" s="11" t="s">
        <v>10</v>
      </c>
      <c r="C17" s="1"/>
      <c r="D17" s="17">
        <v>-41617.662619999996</v>
      </c>
      <c r="F17" s="17">
        <v>-24583.943440000003</v>
      </c>
      <c r="H17" s="17">
        <v>17033.719179999993</v>
      </c>
      <c r="I17" s="73">
        <v>-0.43503221376875956</v>
      </c>
    </row>
    <row r="18" spans="2:9" ht="17.25" customHeight="1" x14ac:dyDescent="0.3">
      <c r="B18" s="24" t="s">
        <v>11</v>
      </c>
      <c r="C18" s="1"/>
      <c r="D18" s="25">
        <v>-230216.60931999999</v>
      </c>
      <c r="F18" s="25">
        <v>-239327.62649999998</v>
      </c>
      <c r="H18" s="25">
        <v>-9111.0171799999953</v>
      </c>
      <c r="I18" s="73">
        <v>-7.1453633282662077E-3</v>
      </c>
    </row>
    <row r="19" spans="2:9" ht="17.25" customHeight="1" x14ac:dyDescent="0.3">
      <c r="B19" s="11" t="s">
        <v>12</v>
      </c>
      <c r="C19" s="1"/>
      <c r="D19" s="17">
        <v>-138865.56309999997</v>
      </c>
      <c r="F19" s="17">
        <v>-124976.96320999999</v>
      </c>
      <c r="H19" s="17">
        <v>13888.599889999983</v>
      </c>
      <c r="I19" s="73">
        <v>-0.15232063375468352</v>
      </c>
    </row>
    <row r="20" spans="2:9" ht="17.25" customHeight="1" x14ac:dyDescent="0.3">
      <c r="B20" s="24" t="s">
        <v>31</v>
      </c>
      <c r="C20" s="1"/>
      <c r="D20" s="25">
        <v>-135.113</v>
      </c>
      <c r="F20" s="25">
        <v>-337.95365999999996</v>
      </c>
      <c r="H20" s="25">
        <v>-202.84065999999996</v>
      </c>
      <c r="I20" s="73"/>
    </row>
    <row r="21" spans="2:9" ht="17.25" customHeight="1" thickBot="1" x14ac:dyDescent="0.35">
      <c r="B21" s="26" t="s">
        <v>13</v>
      </c>
      <c r="D21" s="27">
        <v>-425593.94549999997</v>
      </c>
      <c r="F21" s="27">
        <v>-402026.53855999996</v>
      </c>
      <c r="H21" s="27">
        <v>23567.406940000015</v>
      </c>
      <c r="I21" s="8">
        <v>-9.9943089875249469E-2</v>
      </c>
    </row>
    <row r="22" spans="2:9" ht="17.25" customHeight="1" thickBot="1" x14ac:dyDescent="0.35">
      <c r="B22" s="28"/>
      <c r="D22" s="29"/>
      <c r="F22" s="29"/>
      <c r="H22" s="29"/>
      <c r="I22" s="73"/>
    </row>
    <row r="23" spans="2:9" ht="17.25" customHeight="1" thickBot="1" x14ac:dyDescent="0.35">
      <c r="B23" s="31" t="s">
        <v>14</v>
      </c>
      <c r="D23" s="32">
        <v>-137670.07918999996</v>
      </c>
      <c r="F23" s="32">
        <v>-149913.9209</v>
      </c>
      <c r="H23" s="32">
        <v>-12243.841710000037</v>
      </c>
      <c r="I23" s="8">
        <v>5.1848958510598786E-2</v>
      </c>
    </row>
    <row r="24" spans="2:9" ht="17.25" customHeight="1" x14ac:dyDescent="0.3">
      <c r="B24" s="28"/>
      <c r="D24" s="29"/>
      <c r="F24" s="29"/>
      <c r="H24" s="29"/>
      <c r="I24" s="73"/>
    </row>
    <row r="25" spans="2:9" ht="17.25" customHeight="1" thickBot="1" x14ac:dyDescent="0.35">
      <c r="B25" s="26" t="s">
        <v>15</v>
      </c>
      <c r="D25" s="27">
        <v>-35997.998340000006</v>
      </c>
      <c r="F25" s="27">
        <v>-17283.637839999992</v>
      </c>
      <c r="H25" s="27">
        <v>18714.360500000013</v>
      </c>
      <c r="I25" s="8"/>
    </row>
    <row r="26" spans="2:9" ht="17.25" customHeight="1" thickBot="1" x14ac:dyDescent="0.35">
      <c r="B26" s="62"/>
      <c r="D26" s="29"/>
      <c r="F26" s="29"/>
      <c r="H26" s="29"/>
      <c r="I26" s="73"/>
    </row>
    <row r="27" spans="2:9" ht="17.25" customHeight="1" thickBot="1" x14ac:dyDescent="0.35">
      <c r="B27" s="81" t="s">
        <v>16</v>
      </c>
      <c r="C27" s="77"/>
      <c r="D27" s="82">
        <v>-173668.07752999995</v>
      </c>
      <c r="E27" s="77"/>
      <c r="F27" s="82">
        <v>-167197.55873999998</v>
      </c>
      <c r="G27" s="77"/>
      <c r="H27" s="82">
        <v>6470.5187899999728</v>
      </c>
      <c r="I27" s="8">
        <v>-4.6462266699225818E-2</v>
      </c>
    </row>
    <row r="28" spans="2:9" ht="17.25" customHeight="1" thickBot="1" x14ac:dyDescent="0.35">
      <c r="B28" s="83"/>
      <c r="C28" s="77"/>
      <c r="D28" s="84"/>
      <c r="E28" s="77"/>
      <c r="F28" s="84"/>
      <c r="G28" s="77"/>
      <c r="H28" s="84"/>
      <c r="I28" s="73"/>
    </row>
    <row r="29" spans="2:9" ht="17.25" customHeight="1" x14ac:dyDescent="0.3">
      <c r="B29" s="37" t="s">
        <v>17</v>
      </c>
      <c r="C29" s="77"/>
      <c r="D29" s="38">
        <v>-12819.189410000003</v>
      </c>
      <c r="E29" s="77"/>
      <c r="F29" s="38">
        <v>-10120.51044</v>
      </c>
      <c r="G29" s="77"/>
      <c r="H29" s="38">
        <v>2698.6789700000045</v>
      </c>
      <c r="I29" s="73"/>
    </row>
    <row r="30" spans="2:9" ht="17.25" customHeight="1" thickBot="1" x14ac:dyDescent="0.35">
      <c r="B30" s="85" t="s">
        <v>18</v>
      </c>
      <c r="C30" s="77"/>
      <c r="D30" s="86">
        <v>-17236.53096</v>
      </c>
      <c r="E30" s="77"/>
      <c r="F30" s="86">
        <v>-17268.74265</v>
      </c>
      <c r="G30" s="77"/>
      <c r="H30" s="86">
        <v>-32.21169000000009</v>
      </c>
      <c r="I30" s="73"/>
    </row>
    <row r="31" spans="2:9" ht="17.25" customHeight="1" thickBot="1" x14ac:dyDescent="0.35">
      <c r="B31" s="62"/>
      <c r="D31" s="63"/>
      <c r="F31" s="63"/>
      <c r="H31" s="63"/>
      <c r="I31" s="73"/>
    </row>
    <row r="32" spans="2:9" s="72" customFormat="1" ht="17.25" thickBot="1" x14ac:dyDescent="0.35">
      <c r="B32" s="42" t="s">
        <v>19</v>
      </c>
      <c r="C32" s="8"/>
      <c r="D32" s="43">
        <v>-203723.79789999995</v>
      </c>
      <c r="E32" s="8"/>
      <c r="F32" s="43">
        <v>-194586.81182999996</v>
      </c>
      <c r="G32" s="8"/>
      <c r="H32" s="43">
        <v>9136.9860699999845</v>
      </c>
      <c r="I32" s="72">
        <v>-6.0323639700359255E-2</v>
      </c>
    </row>
    <row r="33" spans="1:13" ht="17.25" customHeight="1" thickBot="1" x14ac:dyDescent="0.35">
      <c r="D33" s="29"/>
      <c r="F33" s="29"/>
      <c r="H33" s="29"/>
      <c r="I33" s="73"/>
    </row>
    <row r="34" spans="1:13" ht="17.25" customHeight="1" x14ac:dyDescent="0.3">
      <c r="B34" s="44" t="s">
        <v>20</v>
      </c>
      <c r="D34" s="64">
        <v>-46470.074000000001</v>
      </c>
      <c r="F34" s="64">
        <v>-46739.740890000001</v>
      </c>
      <c r="H34" s="64">
        <v>-269.66689000000042</v>
      </c>
      <c r="I34" s="73"/>
    </row>
    <row r="35" spans="1:13" ht="17.25" customHeight="1" thickBot="1" x14ac:dyDescent="0.35">
      <c r="B35" s="13" t="s">
        <v>21</v>
      </c>
      <c r="D35" s="65">
        <v>-136936.11780000001</v>
      </c>
      <c r="F35" s="65">
        <v>-134542.90033999999</v>
      </c>
      <c r="H35" s="65">
        <v>2393.2174600000144</v>
      </c>
      <c r="I35" s="73"/>
    </row>
    <row r="36" spans="1:13" ht="17.25" customHeight="1" thickBot="1" x14ac:dyDescent="0.35">
      <c r="B36" s="28"/>
      <c r="D36" s="29"/>
      <c r="F36" s="29"/>
      <c r="H36" s="29"/>
      <c r="I36" s="73"/>
    </row>
    <row r="37" spans="1:13" ht="17.25" customHeight="1" thickBot="1" x14ac:dyDescent="0.3">
      <c r="B37" s="49" t="s">
        <v>22</v>
      </c>
      <c r="D37" s="50">
        <v>-387129.98969999992</v>
      </c>
      <c r="F37" s="50">
        <v>-375869.45305999997</v>
      </c>
      <c r="H37" s="50">
        <v>11260.536639999948</v>
      </c>
      <c r="I37" s="8">
        <v>-4.8045991907558205E-3</v>
      </c>
      <c r="J37" s="8"/>
    </row>
    <row r="38" spans="1:13" ht="17.25" customHeight="1" thickBot="1" x14ac:dyDescent="0.35">
      <c r="I38" s="73"/>
    </row>
    <row r="39" spans="1:13" ht="17.25" customHeight="1" thickBot="1" x14ac:dyDescent="0.35">
      <c r="A39" s="77"/>
      <c r="B39" s="34" t="s">
        <v>34</v>
      </c>
      <c r="C39" s="75"/>
      <c r="D39" s="69">
        <v>79494</v>
      </c>
      <c r="F39" s="69">
        <f>55176+1710.56</f>
        <v>56886.559999999998</v>
      </c>
      <c r="H39" s="69">
        <f>+D39-F39</f>
        <v>22607.440000000002</v>
      </c>
      <c r="I39" s="75"/>
      <c r="J39" s="75"/>
      <c r="K39" s="80"/>
      <c r="L39" s="75"/>
      <c r="M39" s="75"/>
    </row>
    <row r="40" spans="1:13" ht="17.25" customHeight="1" x14ac:dyDescent="0.3">
      <c r="B40" s="76"/>
      <c r="C40" s="76"/>
      <c r="D40" s="76"/>
      <c r="E40" s="76"/>
      <c r="F40" s="76"/>
      <c r="G40" s="76"/>
      <c r="H40" s="76"/>
      <c r="I40" s="73"/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3</vt:i4>
      </vt:variant>
    </vt:vector>
  </HeadingPairs>
  <TitlesOfParts>
    <vt:vector size="7" baseType="lpstr">
      <vt:lpstr>1T</vt:lpstr>
      <vt:lpstr>2T</vt:lpstr>
      <vt:lpstr>3T</vt:lpstr>
      <vt:lpstr>4T</vt:lpstr>
      <vt:lpstr>'2T'!Àrea_d'impressió</vt:lpstr>
      <vt:lpstr>'3T'!Àrea_d'impressió</vt:lpstr>
      <vt:lpstr>'4T'!Àrea_d'impressió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2022-10-21T12:15:04Z</cp:lastPrinted>
  <dcterms:created xsi:type="dcterms:W3CDTF">2022-10-21T08:42:27Z</dcterms:created>
  <dcterms:modified xsi:type="dcterms:W3CDTF">2024-04-16T15:21:59Z</dcterms:modified>
</cp:coreProperties>
</file>