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CA2C1936-5B2E-4439-8FF9-4D1DF6E30318}" xr6:coauthVersionLast="47" xr6:coauthVersionMax="47" xr10:uidLastSave="{00000000-0000-0000-0000-000000000000}"/>
  <bookViews>
    <workbookView xWindow="-120" yWindow="-120" windowWidth="29040" windowHeight="15840" tabRatio="601" activeTab="2" xr2:uid="{0E598642-22C9-4CCE-A26B-14A869AFCC7F}"/>
  </bookViews>
  <sheets>
    <sheet name="1T" sheetId="1" r:id="rId1"/>
    <sheet name="2T" sheetId="2" r:id="rId2"/>
    <sheet name="3T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_xlnm.Print_Area" localSheetId="2">'3T'!$B$3:$I$39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F21" i="2"/>
  <c r="F11" i="2"/>
  <c r="F14" i="2" s="1"/>
  <c r="D11" i="2"/>
  <c r="D14" i="2" s="1"/>
  <c r="D23" i="2" l="1"/>
  <c r="D27" i="2" s="1"/>
  <c r="D32" i="2" s="1"/>
  <c r="D37" i="2" s="1"/>
  <c r="F23" i="2"/>
  <c r="F27" i="2" s="1"/>
  <c r="F32" i="2" s="1"/>
  <c r="F37" i="2" s="1"/>
  <c r="F21" i="1" l="1"/>
  <c r="F11" i="1"/>
  <c r="F14" i="1" s="1"/>
  <c r="D21" i="1"/>
  <c r="D11" i="1"/>
  <c r="D14" i="1" s="1"/>
  <c r="F23" i="1" l="1"/>
  <c r="D23" i="1"/>
  <c r="H39" i="2"/>
  <c r="H35" i="2"/>
  <c r="H34" i="2"/>
  <c r="H30" i="2"/>
  <c r="H29" i="2"/>
  <c r="H27" i="2"/>
  <c r="H25" i="2"/>
  <c r="H23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39" i="1"/>
  <c r="F27" i="1"/>
  <c r="F32" i="1" s="1"/>
  <c r="D27" i="1"/>
  <c r="H35" i="1"/>
  <c r="H34" i="1"/>
  <c r="H30" i="1"/>
  <c r="H29" i="1"/>
  <c r="H25" i="1"/>
  <c r="H20" i="1"/>
  <c r="H19" i="1"/>
  <c r="H18" i="1"/>
  <c r="H17" i="1"/>
  <c r="H13" i="1"/>
  <c r="H12" i="1"/>
  <c r="H14" i="1"/>
  <c r="H10" i="1"/>
  <c r="H9" i="1"/>
  <c r="H8" i="1"/>
  <c r="H21" i="1"/>
  <c r="H11" i="1"/>
  <c r="H16" i="1"/>
  <c r="H23" i="1"/>
  <c r="D32" i="1" l="1"/>
  <c r="D37" i="1" s="1"/>
  <c r="H27" i="1"/>
  <c r="H32" i="2"/>
  <c r="H37" i="2"/>
  <c r="F37" i="1"/>
  <c r="H32" i="1" l="1"/>
  <c r="H37" i="1"/>
</calcChain>
</file>

<file path=xl/sharedStrings.xml><?xml version="1.0" encoding="utf-8"?>
<sst xmlns="http://schemas.openxmlformats.org/spreadsheetml/2006/main" count="87" uniqueCount="31">
  <si>
    <t>TMB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</si>
  <si>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</si>
  <si>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</si>
  <si>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</si>
  <si>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</si>
  <si>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</si>
  <si>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</si>
  <si>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</si>
  <si>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</si>
  <si>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</si>
  <si>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</si>
  <si>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</si>
  <si>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</si>
  <si>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</si>
  <si>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</si>
  <si>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</si>
  <si>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</si>
  <si>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</si>
  <si>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</si>
  <si>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</si>
  <si>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</si>
  <si>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</si>
  <si>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Inversions Totals</t>
  </si>
  <si>
    <t>Tributs, Provisions i Altres</t>
  </si>
  <si>
    <t>Accessoris a l'explotació</t>
  </si>
  <si>
    <t>COMPTE DE RESULTATS MARÇ 2025</t>
  </si>
  <si>
    <t>COMPTE DE RESULTATS JUNY 2025</t>
  </si>
  <si>
    <t>Pressupost 2025</t>
  </si>
  <si>
    <t>Real 
2025</t>
  </si>
  <si>
    <t>Dif. Real'25 / PPOST'25</t>
  </si>
  <si>
    <t>COMPTE DE RESULTATS SETEMBRE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</si>
</sst>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0" fontId="5" fillId="0" borderId="8" xfId="3" applyFont="1" applyFill="1" applyBorder="1" applyAlignment="1">
      <alignment vertical="center"/>
    </xf>
    <xf numFmtId="3" fontId="5" fillId="0" borderId="14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3" fontId="5" fillId="0" borderId="15" xfId="3" applyNumberFormat="1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/>
    </xf>
    <xf numFmtId="3" fontId="6" fillId="5" borderId="1" xfId="3" applyNumberFormat="1" applyFont="1" applyFill="1" applyBorder="1" applyAlignment="1">
      <alignment vertical="center"/>
    </xf>
    <xf numFmtId="0" fontId="5" fillId="0" borderId="8" xfId="3" applyFont="1" applyBorder="1" applyAlignment="1">
      <alignment vertical="center"/>
    </xf>
    <xf numFmtId="3" fontId="5" fillId="0" borderId="14" xfId="4" applyNumberFormat="1" applyFont="1" applyFill="1" applyBorder="1" applyAlignment="1">
      <alignment vertical="center"/>
    </xf>
    <xf numFmtId="3" fontId="5" fillId="0" borderId="15" xfId="4" applyNumberFormat="1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3" fontId="3" fillId="0" borderId="0" xfId="2" applyNumberFormat="1" applyFont="1" applyFill="1" applyAlignment="1">
      <alignment vertical="center"/>
    </xf>
    <xf numFmtId="0" fontId="6" fillId="6" borderId="11" xfId="3" applyFont="1" applyFill="1" applyBorder="1" applyAlignment="1">
      <alignment vertical="center" wrapText="1"/>
    </xf>
    <xf numFmtId="3" fontId="6" fillId="6" borderId="1" xfId="4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0" applyFont="1"/>
    <xf numFmtId="3" fontId="6" fillId="2" borderId="1" xfId="3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3" fillId="0" borderId="0" xfId="2" applyFont="1" applyFill="1" applyAlignment="1">
      <alignment vertical="center"/>
    </xf>
    <xf numFmtId="0" fontId="3" fillId="0" borderId="0" xfId="0" applyFont="1" applyFill="1"/>
    <xf numFmtId="3" fontId="6" fillId="0" borderId="1" xfId="3" applyNumberFormat="1" applyFont="1" applyFill="1" applyBorder="1" applyAlignment="1">
      <alignment vertical="center"/>
    </xf>
  </cellXfs>
  <cellStyles count="6">
    <cellStyle name="Normal" xfId="0" builtinId="0"/>
    <cellStyle name="Normal 10 2 2" xfId="2" xr:uid="{C133CC17-519A-464F-8FCA-7FA888B89A94}"/>
    <cellStyle name="Normal 10 2 4 5" xfId="5" xr:uid="{248F73F9-33C6-4844-A80C-7337E88ACF95}"/>
    <cellStyle name="Normal 2 2 2" xfId="4" xr:uid="{AE7C8D0B-462C-4130-B8D4-5435DFC4EF44}"/>
    <cellStyle name="Normal 6 2 3 9" xfId="3" xr:uid="{E3C6943D-CE89-4077-A4E5-3CFC26720EA6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5FF1D4C3-D732-4702-B088-2DDDA5AC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D3E0112C-94DF-4A1C-BF19-2DBE9A974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1F638A3A-1870-4341-875D-7B132C604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04775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9DF7-2798-4D84-823C-1089F0E83C09}">
  <sheetPr>
    <pageSetUpPr fitToPage="1"/>
  </sheetPr>
  <dimension ref="B3:J39"/>
  <sheetViews>
    <sheetView showGridLines="0" workbookViewId="0">
      <pane xSplit="3" ySplit="7" topLeftCell="D14" activePane="bottomRight" state="frozen"/>
      <selection pane="topRight" activeCell="D1" sqref="D1"/>
      <selection pane="bottomLeft" activeCell="A6" sqref="A6"/>
      <selection pane="bottomRight" activeCell="B58" sqref="B58"/>
    </sheetView>
  </sheetViews>
  <sheetFormatPr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25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28</v>
      </c>
      <c r="G6" s="4"/>
      <c r="H6" s="46" t="s">
        <v>29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121490.33515999999</v>
      </c>
      <c r="E8" s="4"/>
      <c r="F8" s="5">
        <v>83201.88943000001</v>
      </c>
      <c r="G8" s="4"/>
      <c r="H8" s="6">
        <f>+F8-D8</f>
        <v>-38288.445729999978</v>
      </c>
    </row>
    <row r="9" spans="2:8" x14ac:dyDescent="0.3">
      <c r="B9" s="7" t="s">
        <v>3</v>
      </c>
      <c r="C9" s="4"/>
      <c r="D9" s="8">
        <v>-7147.6767200000004</v>
      </c>
      <c r="E9" s="4"/>
      <c r="F9" s="8">
        <v>-6204.2124599999988</v>
      </c>
      <c r="G9" s="4"/>
      <c r="H9" s="8">
        <f t="shared" ref="H9:H14" si="0">+F9-D9</f>
        <v>943.46426000000156</v>
      </c>
    </row>
    <row r="10" spans="2:8" x14ac:dyDescent="0.3">
      <c r="B10" s="9" t="s">
        <v>4</v>
      </c>
      <c r="C10" s="4"/>
      <c r="D10" s="10">
        <v>0</v>
      </c>
      <c r="E10" s="4"/>
      <c r="F10" s="10">
        <v>6415.3270700000012</v>
      </c>
      <c r="G10" s="4"/>
      <c r="H10" s="10">
        <f t="shared" si="0"/>
        <v>6415.3270700000012</v>
      </c>
    </row>
    <row r="11" spans="2:8" x14ac:dyDescent="0.3">
      <c r="B11" s="11" t="s">
        <v>5</v>
      </c>
      <c r="C11" s="4"/>
      <c r="D11" s="12">
        <f>+D8+D9+D10</f>
        <v>114342.65843999998</v>
      </c>
      <c r="E11" s="4"/>
      <c r="F11" s="12">
        <f>+F8+F9+F10</f>
        <v>83413.004040000014</v>
      </c>
      <c r="G11" s="4"/>
      <c r="H11" s="12">
        <f t="shared" si="0"/>
        <v>-30929.65439999997</v>
      </c>
    </row>
    <row r="12" spans="2:8" x14ac:dyDescent="0.3">
      <c r="B12" s="7" t="s">
        <v>24</v>
      </c>
      <c r="C12" s="1"/>
      <c r="D12" s="13">
        <v>9023.1821600000003</v>
      </c>
      <c r="E12" s="1"/>
      <c r="F12" s="13">
        <v>10757.419170000001</v>
      </c>
      <c r="G12" s="1"/>
      <c r="H12" s="13">
        <f t="shared" si="0"/>
        <v>1734.2370100000007</v>
      </c>
    </row>
    <row r="13" spans="2:8" x14ac:dyDescent="0.3">
      <c r="B13" s="9" t="s">
        <v>6</v>
      </c>
      <c r="C13" s="1"/>
      <c r="D13" s="14">
        <v>1968.4583700000001</v>
      </c>
      <c r="E13" s="1"/>
      <c r="F13" s="14">
        <v>1966.14345</v>
      </c>
      <c r="G13" s="1"/>
      <c r="H13" s="14">
        <f t="shared" si="0"/>
        <v>-2.3149200000000292</v>
      </c>
    </row>
    <row r="14" spans="2:8" ht="17.25" thickBot="1" x14ac:dyDescent="0.35">
      <c r="B14" s="15" t="s">
        <v>7</v>
      </c>
      <c r="C14" s="4"/>
      <c r="D14" s="16">
        <f>+D11+D12+D13</f>
        <v>125334.29896999997</v>
      </c>
      <c r="E14" s="4"/>
      <c r="F14" s="16">
        <f>+F11+F12+F13</f>
        <v>96136.566660000011</v>
      </c>
      <c r="G14" s="4"/>
      <c r="H14" s="16">
        <f t="shared" si="0"/>
        <v>-29197.732309999963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-9904.9326600000004</v>
      </c>
      <c r="E16" s="4"/>
      <c r="F16" s="5">
        <v>-10460.684709999998</v>
      </c>
      <c r="G16" s="4"/>
      <c r="H16" s="6">
        <f t="shared" ref="H16:H21" si="1">+F16-D16</f>
        <v>-555.75204999999733</v>
      </c>
    </row>
    <row r="17" spans="2:10" x14ac:dyDescent="0.3">
      <c r="B17" s="7" t="s">
        <v>9</v>
      </c>
      <c r="C17" s="4"/>
      <c r="D17" s="13">
        <v>-11554.43246</v>
      </c>
      <c r="E17" s="4"/>
      <c r="F17" s="13">
        <v>-12376.779589999998</v>
      </c>
      <c r="G17" s="4"/>
      <c r="H17" s="8">
        <f t="shared" si="1"/>
        <v>-822.34712999999829</v>
      </c>
    </row>
    <row r="18" spans="2:10" x14ac:dyDescent="0.3">
      <c r="B18" s="17" t="s">
        <v>10</v>
      </c>
      <c r="C18" s="4"/>
      <c r="D18" s="18">
        <v>-139822.66881</v>
      </c>
      <c r="E18" s="4"/>
      <c r="F18" s="18">
        <v>-135582.28358000002</v>
      </c>
      <c r="G18" s="4"/>
      <c r="H18" s="10">
        <f t="shared" si="1"/>
        <v>4240.3852299999853</v>
      </c>
      <c r="J18" s="47"/>
    </row>
    <row r="19" spans="2:10" x14ac:dyDescent="0.3">
      <c r="B19" s="7" t="s">
        <v>11</v>
      </c>
      <c r="C19" s="4"/>
      <c r="D19" s="13">
        <v>-49014.982000000004</v>
      </c>
      <c r="E19" s="4"/>
      <c r="F19" s="13">
        <v>-43491.066120000003</v>
      </c>
      <c r="G19" s="4"/>
      <c r="H19" s="8">
        <f t="shared" si="1"/>
        <v>5523.9158800000005</v>
      </c>
    </row>
    <row r="20" spans="2:10" x14ac:dyDescent="0.3">
      <c r="B20" s="7" t="s">
        <v>23</v>
      </c>
      <c r="C20" s="4"/>
      <c r="D20" s="13">
        <v>-267.48451</v>
      </c>
      <c r="E20" s="4"/>
      <c r="F20" s="13">
        <v>-262.33375999999998</v>
      </c>
      <c r="G20" s="4"/>
      <c r="H20" s="8">
        <f t="shared" si="1"/>
        <v>5.1507500000000164</v>
      </c>
    </row>
    <row r="21" spans="2:10" ht="17.25" thickBot="1" x14ac:dyDescent="0.35">
      <c r="B21" s="19" t="s">
        <v>12</v>
      </c>
      <c r="C21" s="4"/>
      <c r="D21" s="20">
        <f>+D16+D17+D18+D19+D20</f>
        <v>-210564.50044</v>
      </c>
      <c r="E21" s="4"/>
      <c r="F21" s="20">
        <f>+F16+F17+F18+F19+F20</f>
        <v>-202173.14776000002</v>
      </c>
      <c r="G21" s="4"/>
      <c r="H21" s="20">
        <f t="shared" si="1"/>
        <v>8391.3526799999818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f>+D14+D21</f>
        <v>-85230.201470000029</v>
      </c>
      <c r="E23" s="4"/>
      <c r="F23" s="24">
        <f>+F14+F21</f>
        <v>-106036.58110000001</v>
      </c>
      <c r="G23" s="4"/>
      <c r="H23" s="24">
        <f>+F23-D23</f>
        <v>-20806.379629999981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-7618.0122200000042</v>
      </c>
      <c r="E25" s="4"/>
      <c r="F25" s="20">
        <v>-6930.481200000002</v>
      </c>
      <c r="G25" s="4"/>
      <c r="H25" s="20">
        <f>+F25-D25</f>
        <v>687.53102000000217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f>D23+D25</f>
        <v>-92848.213690000033</v>
      </c>
      <c r="E27" s="4"/>
      <c r="F27" s="27">
        <f>F23+F25</f>
        <v>-112967.06230000002</v>
      </c>
      <c r="G27" s="4"/>
      <c r="H27" s="27">
        <f>+F27-D27</f>
        <v>-20118.848609999986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-7214.0638800000015</v>
      </c>
      <c r="E29" s="4"/>
      <c r="F29" s="30">
        <v>-5962.7120000000014</v>
      </c>
      <c r="G29" s="4"/>
      <c r="H29" s="30">
        <f t="shared" ref="H29:H30" si="2">+F29-D29</f>
        <v>1251.3518800000002</v>
      </c>
    </row>
    <row r="30" spans="2:10" ht="17.25" thickBot="1" x14ac:dyDescent="0.35">
      <c r="B30" s="31" t="s">
        <v>17</v>
      </c>
      <c r="C30" s="4"/>
      <c r="D30" s="32">
        <v>-3504.4258500000001</v>
      </c>
      <c r="E30" s="4"/>
      <c r="F30" s="32">
        <v>-3563.3083399999996</v>
      </c>
      <c r="G30" s="4"/>
      <c r="H30" s="32">
        <f t="shared" si="2"/>
        <v>-58.882489999999507</v>
      </c>
    </row>
    <row r="31" spans="2:10" ht="17.25" thickBot="1" x14ac:dyDescent="0.35">
      <c r="B31" s="25"/>
      <c r="C31" s="4"/>
      <c r="D31" s="33"/>
      <c r="E31" s="4"/>
      <c r="F31" s="33"/>
      <c r="G31" s="4"/>
      <c r="H31" s="33"/>
    </row>
    <row r="32" spans="2:10" ht="17.25" thickBot="1" x14ac:dyDescent="0.35">
      <c r="B32" s="34" t="s">
        <v>18</v>
      </c>
      <c r="C32" s="4"/>
      <c r="D32" s="35">
        <f>D27+D29+D30</f>
        <v>-103566.70342000003</v>
      </c>
      <c r="E32" s="4"/>
      <c r="F32" s="35">
        <f>F27+F29+F30</f>
        <v>-122493.08264000002</v>
      </c>
      <c r="G32" s="4"/>
      <c r="H32" s="35">
        <f>+F32-D32</f>
        <v>-18926.379219999988</v>
      </c>
    </row>
    <row r="33" spans="2:8" ht="17.25" thickBot="1" x14ac:dyDescent="0.35">
      <c r="B33" s="4"/>
      <c r="C33" s="4"/>
      <c r="D33" s="22"/>
      <c r="E33" s="4"/>
      <c r="F33" s="22"/>
      <c r="G33" s="4"/>
      <c r="H33" s="22"/>
    </row>
    <row r="34" spans="2:8" x14ac:dyDescent="0.3">
      <c r="B34" s="36" t="s">
        <v>19</v>
      </c>
      <c r="C34" s="4"/>
      <c r="D34" s="37">
        <v>-4507.7499900000003</v>
      </c>
      <c r="E34" s="4"/>
      <c r="F34" s="37">
        <v>-4507.75</v>
      </c>
      <c r="G34" s="4"/>
      <c r="H34" s="37">
        <f t="shared" ref="H34:H35" si="3">+F34-D34</f>
        <v>-9.9999997473787516E-6</v>
      </c>
    </row>
    <row r="35" spans="2:8" ht="17.25" thickBot="1" x14ac:dyDescent="0.35">
      <c r="B35" s="9" t="s">
        <v>20</v>
      </c>
      <c r="C35" s="4"/>
      <c r="D35" s="38">
        <v>-37107.300149999995</v>
      </c>
      <c r="E35" s="4"/>
      <c r="F35" s="38">
        <v>-27736.764609999998</v>
      </c>
      <c r="G35" s="4"/>
      <c r="H35" s="38">
        <f t="shared" si="3"/>
        <v>9370.5355399999971</v>
      </c>
    </row>
    <row r="36" spans="2:8" ht="17.25" thickBot="1" x14ac:dyDescent="0.35">
      <c r="B36" s="39"/>
      <c r="C36" s="4"/>
      <c r="D36" s="40"/>
      <c r="E36" s="4"/>
      <c r="F36" s="40"/>
      <c r="G36" s="4"/>
      <c r="H36" s="40"/>
    </row>
    <row r="37" spans="2:8" ht="17.25" thickBot="1" x14ac:dyDescent="0.35">
      <c r="B37" s="41" t="s">
        <v>21</v>
      </c>
      <c r="C37" s="4"/>
      <c r="D37" s="42">
        <f>+SUM(D32:D35)</f>
        <v>-145181.75356000004</v>
      </c>
      <c r="E37" s="4"/>
      <c r="F37" s="42">
        <f>+SUM(F32:F35)</f>
        <v>-154737.59725000002</v>
      </c>
      <c r="G37" s="4"/>
      <c r="H37" s="42">
        <f>+F37-D37</f>
        <v>-9555.8436899999797</v>
      </c>
    </row>
    <row r="38" spans="2:8" ht="17.25" thickBot="1" x14ac:dyDescent="0.35"/>
    <row r="39" spans="2:8" ht="17.25" thickBot="1" x14ac:dyDescent="0.35">
      <c r="B39" s="26" t="s">
        <v>22</v>
      </c>
      <c r="C39" s="4"/>
      <c r="D39" s="27">
        <v>-14038.1553646667</v>
      </c>
      <c r="E39" s="4"/>
      <c r="F39" s="27">
        <v>-14139.82662</v>
      </c>
      <c r="G39" s="4"/>
      <c r="H39" s="27">
        <f t="shared" ref="H39" si="4">+F39-D39</f>
        <v>-101.6712553333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9AC1-02A2-468E-A7CB-3EA1455D6EF9}">
  <sheetPr>
    <pageSetUpPr fitToPage="1"/>
  </sheetPr>
  <dimension ref="B1:J39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49" sqref="B49"/>
    </sheetView>
  </sheetViews>
  <sheetFormatPr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1" spans="2:8" ht="8.25" customHeight="1" x14ac:dyDescent="0.3"/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26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28</v>
      </c>
      <c r="G6" s="4"/>
      <c r="H6" s="46" t="s">
        <v>29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254780.31955999997</v>
      </c>
      <c r="E8" s="4"/>
      <c r="F8" s="5">
        <v>177244.41712</v>
      </c>
      <c r="G8" s="4"/>
      <c r="H8" s="6">
        <f>+F8-D8</f>
        <v>-77535.902439999976</v>
      </c>
    </row>
    <row r="9" spans="2:8" x14ac:dyDescent="0.3">
      <c r="B9" s="7" t="s">
        <v>3</v>
      </c>
      <c r="C9" s="4"/>
      <c r="D9" s="8">
        <v>-15675.579999999998</v>
      </c>
      <c r="E9" s="4"/>
      <c r="F9" s="8">
        <v>-12860.02738</v>
      </c>
      <c r="G9" s="4"/>
      <c r="H9" s="8">
        <f t="shared" ref="H9:H14" si="0">+F9-D9</f>
        <v>2815.5526199999986</v>
      </c>
    </row>
    <row r="10" spans="2:8" x14ac:dyDescent="0.3">
      <c r="B10" s="9" t="s">
        <v>4</v>
      </c>
      <c r="C10" s="4"/>
      <c r="D10" s="10">
        <v>3375</v>
      </c>
      <c r="E10" s="4"/>
      <c r="F10" s="10">
        <v>13070.433069999999</v>
      </c>
      <c r="G10" s="4"/>
      <c r="H10" s="10">
        <f t="shared" si="0"/>
        <v>9695.4330699999991</v>
      </c>
    </row>
    <row r="11" spans="2:8" x14ac:dyDescent="0.3">
      <c r="B11" s="11" t="s">
        <v>5</v>
      </c>
      <c r="C11" s="4"/>
      <c r="D11" s="12">
        <f>+D8+D9+D10</f>
        <v>242479.73955999999</v>
      </c>
      <c r="E11" s="4"/>
      <c r="F11" s="12">
        <f>+F8+F9+F10</f>
        <v>177454.82281000001</v>
      </c>
      <c r="G11" s="4"/>
      <c r="H11" s="12">
        <f t="shared" si="0"/>
        <v>-65024.916749999975</v>
      </c>
    </row>
    <row r="12" spans="2:8" x14ac:dyDescent="0.3">
      <c r="B12" s="7" t="s">
        <v>24</v>
      </c>
      <c r="C12" s="1"/>
      <c r="D12" s="13">
        <v>18117.20433</v>
      </c>
      <c r="E12" s="1"/>
      <c r="F12" s="13">
        <v>20926.87516</v>
      </c>
      <c r="G12" s="1"/>
      <c r="H12" s="13">
        <f t="shared" si="0"/>
        <v>2809.6708299999991</v>
      </c>
    </row>
    <row r="13" spans="2:8" x14ac:dyDescent="0.3">
      <c r="B13" s="9" t="s">
        <v>6</v>
      </c>
      <c r="C13" s="1"/>
      <c r="D13" s="14">
        <v>3936.9169200000001</v>
      </c>
      <c r="E13" s="1"/>
      <c r="F13" s="14">
        <v>3932.2869000000001</v>
      </c>
      <c r="G13" s="1"/>
      <c r="H13" s="14">
        <f t="shared" si="0"/>
        <v>-4.6300200000000586</v>
      </c>
    </row>
    <row r="14" spans="2:8" ht="17.25" thickBot="1" x14ac:dyDescent="0.35">
      <c r="B14" s="15" t="s">
        <v>7</v>
      </c>
      <c r="C14" s="4"/>
      <c r="D14" s="16">
        <f>+D11+D12+D13</f>
        <v>264533.86080999998</v>
      </c>
      <c r="E14" s="4"/>
      <c r="F14" s="16">
        <f>+F11+F12+F13</f>
        <v>202313.98487000001</v>
      </c>
      <c r="G14" s="4"/>
      <c r="H14" s="16">
        <f t="shared" si="0"/>
        <v>-62219.875939999969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-19724.02823</v>
      </c>
      <c r="E16" s="4"/>
      <c r="F16" s="5">
        <v>-18608.613630000003</v>
      </c>
      <c r="G16" s="4"/>
      <c r="H16" s="6">
        <f t="shared" ref="H16:H21" si="1">+F16-D16</f>
        <v>1115.4145999999964</v>
      </c>
    </row>
    <row r="17" spans="2:10" x14ac:dyDescent="0.3">
      <c r="B17" s="7" t="s">
        <v>9</v>
      </c>
      <c r="C17" s="4"/>
      <c r="D17" s="13">
        <v>-23808.198640000002</v>
      </c>
      <c r="E17" s="4"/>
      <c r="F17" s="13">
        <v>-21114.026839999999</v>
      </c>
      <c r="G17" s="4"/>
      <c r="H17" s="8">
        <f t="shared" si="1"/>
        <v>2694.1718000000037</v>
      </c>
    </row>
    <row r="18" spans="2:10" x14ac:dyDescent="0.3">
      <c r="B18" s="17" t="s">
        <v>10</v>
      </c>
      <c r="C18" s="4"/>
      <c r="D18" s="18">
        <v>-282213.13348000002</v>
      </c>
      <c r="E18" s="4"/>
      <c r="F18" s="18">
        <v>-274921.24034999998</v>
      </c>
      <c r="G18" s="4"/>
      <c r="H18" s="10">
        <f t="shared" si="1"/>
        <v>7291.8931300000404</v>
      </c>
      <c r="J18" s="47"/>
    </row>
    <row r="19" spans="2:10" x14ac:dyDescent="0.3">
      <c r="B19" s="7" t="s">
        <v>11</v>
      </c>
      <c r="C19" s="4"/>
      <c r="D19" s="13">
        <v>-98105.309710000001</v>
      </c>
      <c r="E19" s="4"/>
      <c r="F19" s="13">
        <v>-88880.803880000007</v>
      </c>
      <c r="G19" s="4"/>
      <c r="H19" s="8">
        <f t="shared" si="1"/>
        <v>9224.5058299999946</v>
      </c>
    </row>
    <row r="20" spans="2:10" x14ac:dyDescent="0.3">
      <c r="B20" s="7" t="s">
        <v>23</v>
      </c>
      <c r="C20" s="4"/>
      <c r="D20" s="13">
        <v>-447.14152000000001</v>
      </c>
      <c r="E20" s="4"/>
      <c r="F20" s="13">
        <v>-810.33510000000001</v>
      </c>
      <c r="G20" s="4"/>
      <c r="H20" s="8">
        <f t="shared" si="1"/>
        <v>-363.19358</v>
      </c>
    </row>
    <row r="21" spans="2:10" ht="17.25" thickBot="1" x14ac:dyDescent="0.35">
      <c r="B21" s="19" t="s">
        <v>12</v>
      </c>
      <c r="C21" s="4"/>
      <c r="D21" s="20">
        <f>+D16+D17+D18+D19+D20</f>
        <v>-424297.81158000004</v>
      </c>
      <c r="E21" s="4"/>
      <c r="F21" s="20">
        <f>+F16+F17+F18+F19+F20</f>
        <v>-404335.01980000001</v>
      </c>
      <c r="G21" s="4"/>
      <c r="H21" s="20">
        <f t="shared" si="1"/>
        <v>19962.791780000029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f>+D14+D21</f>
        <v>-159763.95077000005</v>
      </c>
      <c r="E23" s="4"/>
      <c r="F23" s="24">
        <f>+F14+F21</f>
        <v>-202021.03492999999</v>
      </c>
      <c r="G23" s="4"/>
      <c r="H23" s="24">
        <f>+F23-D23</f>
        <v>-42257.08415999994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-15962.712490000005</v>
      </c>
      <c r="E25" s="4"/>
      <c r="F25" s="20">
        <v>-14242.644030000003</v>
      </c>
      <c r="G25" s="4"/>
      <c r="H25" s="20">
        <f>+F25-D25</f>
        <v>1720.0684600000022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f>+D23+D25</f>
        <v>-175726.66326000006</v>
      </c>
      <c r="E27" s="4"/>
      <c r="F27" s="27">
        <f>+F23+F25</f>
        <v>-216263.67895999999</v>
      </c>
      <c r="G27" s="4"/>
      <c r="H27" s="27">
        <f>+F27-D27</f>
        <v>-40537.015699999931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-14428.127760000003</v>
      </c>
      <c r="E29" s="4"/>
      <c r="F29" s="30">
        <v>-11366.2232</v>
      </c>
      <c r="G29" s="4"/>
      <c r="H29" s="30">
        <f t="shared" ref="H29:H30" si="2">+F29-D29</f>
        <v>3061.9045600000027</v>
      </c>
    </row>
    <row r="30" spans="2:10" ht="17.25" thickBot="1" x14ac:dyDescent="0.35">
      <c r="B30" s="31" t="s">
        <v>17</v>
      </c>
      <c r="C30" s="4"/>
      <c r="D30" s="32">
        <v>-7008.8517000000002</v>
      </c>
      <c r="E30" s="4"/>
      <c r="F30" s="32">
        <v>-7179.2132699999993</v>
      </c>
      <c r="G30" s="4"/>
      <c r="H30" s="32">
        <f t="shared" si="2"/>
        <v>-170.36156999999912</v>
      </c>
    </row>
    <row r="31" spans="2:10" ht="17.25" thickBot="1" x14ac:dyDescent="0.35">
      <c r="B31" s="25"/>
      <c r="C31" s="4"/>
      <c r="D31" s="33"/>
      <c r="E31" s="4"/>
      <c r="F31" s="33"/>
      <c r="G31" s="4"/>
      <c r="H31" s="33"/>
    </row>
    <row r="32" spans="2:10" ht="17.25" thickBot="1" x14ac:dyDescent="0.35">
      <c r="B32" s="34" t="s">
        <v>18</v>
      </c>
      <c r="C32" s="4"/>
      <c r="D32" s="35">
        <f>+D27+D29+D30</f>
        <v>-197163.64272000006</v>
      </c>
      <c r="E32" s="4"/>
      <c r="F32" s="35">
        <f>+F27+F29+F30</f>
        <v>-234809.11543000001</v>
      </c>
      <c r="G32" s="4"/>
      <c r="H32" s="35">
        <f>+F32-D32</f>
        <v>-37645.472709999944</v>
      </c>
    </row>
    <row r="33" spans="2:8" ht="17.25" thickBot="1" x14ac:dyDescent="0.35">
      <c r="B33" s="4"/>
      <c r="C33" s="4"/>
      <c r="D33" s="22"/>
      <c r="E33" s="4"/>
      <c r="F33" s="22"/>
      <c r="G33" s="4"/>
      <c r="H33" s="22"/>
    </row>
    <row r="34" spans="2:8" x14ac:dyDescent="0.3">
      <c r="B34" s="36" t="s">
        <v>19</v>
      </c>
      <c r="C34" s="4"/>
      <c r="D34" s="37">
        <v>-9015.4999800000005</v>
      </c>
      <c r="E34" s="4"/>
      <c r="F34" s="37">
        <v>-9015.5</v>
      </c>
      <c r="G34" s="4"/>
      <c r="H34" s="37">
        <f t="shared" ref="H34:H35" si="3">+F34-D34</f>
        <v>-1.9999999494757503E-5</v>
      </c>
    </row>
    <row r="35" spans="2:8" ht="17.25" thickBot="1" x14ac:dyDescent="0.35">
      <c r="B35" s="9" t="s">
        <v>20</v>
      </c>
      <c r="C35" s="4"/>
      <c r="D35" s="38">
        <v>-74214.600299999991</v>
      </c>
      <c r="E35" s="4"/>
      <c r="F35" s="38">
        <v>-55474.541279999998</v>
      </c>
      <c r="G35" s="4"/>
      <c r="H35" s="38">
        <f t="shared" si="3"/>
        <v>18740.059019999993</v>
      </c>
    </row>
    <row r="36" spans="2:8" ht="17.25" thickBot="1" x14ac:dyDescent="0.35">
      <c r="B36" s="39"/>
      <c r="C36" s="4"/>
      <c r="D36" s="40"/>
      <c r="E36" s="4"/>
      <c r="F36" s="40"/>
      <c r="G36" s="4"/>
      <c r="H36" s="40"/>
    </row>
    <row r="37" spans="2:8" ht="17.25" thickBot="1" x14ac:dyDescent="0.35">
      <c r="B37" s="41" t="s">
        <v>21</v>
      </c>
      <c r="C37" s="4"/>
      <c r="D37" s="42">
        <f>+D32+D34+D35</f>
        <v>-280393.74300000002</v>
      </c>
      <c r="E37" s="4"/>
      <c r="F37" s="42">
        <f>+F32+F34+F35</f>
        <v>-299299.15671000001</v>
      </c>
      <c r="G37" s="4"/>
      <c r="H37" s="42">
        <f>+F37-D37</f>
        <v>-18905.413709999993</v>
      </c>
    </row>
    <row r="38" spans="2:8" ht="17.25" thickBot="1" x14ac:dyDescent="0.35"/>
    <row r="39" spans="2:8" ht="17.25" thickBot="1" x14ac:dyDescent="0.35">
      <c r="B39" s="26" t="s">
        <v>22</v>
      </c>
      <c r="C39" s="4"/>
      <c r="D39" s="27">
        <v>-29629.837957333337</v>
      </c>
      <c r="E39" s="4"/>
      <c r="F39" s="27">
        <v>-35745.771979999998</v>
      </c>
      <c r="G39" s="4"/>
      <c r="H39" s="27">
        <f t="shared" ref="H39" si="4">+F39-D39</f>
        <v>-6115.9340226666609</v>
      </c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0B0-32D2-48AA-B356-F77AE96B1F60}">
  <sheetPr>
    <pageSetUpPr fitToPage="1"/>
  </sheetPr>
  <dimension ref="B1:J39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J42" sqref="J42"/>
    </sheetView>
  </sheetViews>
  <sheetFormatPr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1" spans="2:8" ht="8.25" customHeight="1" x14ac:dyDescent="0.3"/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30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28</v>
      </c>
      <c r="G6" s="4"/>
      <c r="H6" s="46" t="s">
        <v>29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377621.81120999996</v>
      </c>
      <c r="E8" s="4"/>
      <c r="F8" s="5">
        <v>265625.37385999999</v>
      </c>
      <c r="G8" s="4"/>
      <c r="H8" s="6">
        <v>-111996.43734999996</v>
      </c>
    </row>
    <row r="9" spans="2:8" x14ac:dyDescent="0.3">
      <c r="B9" s="7" t="s">
        <v>3</v>
      </c>
      <c r="C9" s="4"/>
      <c r="D9" s="8">
        <v>-23916.196479999999</v>
      </c>
      <c r="E9" s="4"/>
      <c r="F9" s="8">
        <v>-19023.731679999997</v>
      </c>
      <c r="G9" s="4"/>
      <c r="H9" s="8">
        <v>4892.4648000000016</v>
      </c>
    </row>
    <row r="10" spans="2:8" x14ac:dyDescent="0.3">
      <c r="B10" s="9" t="s">
        <v>4</v>
      </c>
      <c r="C10" s="4"/>
      <c r="D10" s="10">
        <v>5062.5</v>
      </c>
      <c r="E10" s="4"/>
      <c r="F10" s="10">
        <v>22163.665250000002</v>
      </c>
      <c r="G10" s="4"/>
      <c r="H10" s="10">
        <v>17101.165250000002</v>
      </c>
    </row>
    <row r="11" spans="2:8" x14ac:dyDescent="0.3">
      <c r="B11" s="11" t="s">
        <v>5</v>
      </c>
      <c r="C11" s="4"/>
      <c r="D11" s="12">
        <v>358768.11472999997</v>
      </c>
      <c r="E11" s="4"/>
      <c r="F11" s="12">
        <v>268765.30742999999</v>
      </c>
      <c r="G11" s="4"/>
      <c r="H11" s="12">
        <v>-90002.807299999986</v>
      </c>
    </row>
    <row r="12" spans="2:8" x14ac:dyDescent="0.3">
      <c r="B12" s="7" t="s">
        <v>24</v>
      </c>
      <c r="C12" s="1"/>
      <c r="D12" s="13">
        <v>27195.494729999999</v>
      </c>
      <c r="E12" s="1"/>
      <c r="F12" s="13">
        <v>31380.45176</v>
      </c>
      <c r="G12" s="1"/>
      <c r="H12" s="13">
        <v>4184.9570300000014</v>
      </c>
    </row>
    <row r="13" spans="2:8" x14ac:dyDescent="0.3">
      <c r="B13" s="9" t="s">
        <v>6</v>
      </c>
      <c r="C13" s="1"/>
      <c r="D13" s="14">
        <v>5905.3753799999995</v>
      </c>
      <c r="E13" s="1"/>
      <c r="F13" s="14">
        <v>5898.4303500000005</v>
      </c>
      <c r="G13" s="1"/>
      <c r="H13" s="14">
        <v>-6.9450299999989511</v>
      </c>
    </row>
    <row r="14" spans="2:8" ht="17.25" thickBot="1" x14ac:dyDescent="0.35">
      <c r="B14" s="15" t="s">
        <v>7</v>
      </c>
      <c r="C14" s="4"/>
      <c r="D14" s="16">
        <v>391868.98483999999</v>
      </c>
      <c r="E14" s="4"/>
      <c r="F14" s="16">
        <v>306044.18953999999</v>
      </c>
      <c r="G14" s="4"/>
      <c r="H14" s="16">
        <v>-85824.795299999998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-29344.792809999999</v>
      </c>
      <c r="E16" s="4"/>
      <c r="F16" s="5">
        <v>-26219.187089999996</v>
      </c>
      <c r="G16" s="4"/>
      <c r="H16" s="6">
        <v>3125.6057200000032</v>
      </c>
    </row>
    <row r="17" spans="2:10" x14ac:dyDescent="0.3">
      <c r="B17" s="7" t="s">
        <v>9</v>
      </c>
      <c r="C17" s="4"/>
      <c r="D17" s="13">
        <v>-36223.724710000002</v>
      </c>
      <c r="E17" s="4"/>
      <c r="F17" s="13">
        <v>-31225.153159999998</v>
      </c>
      <c r="G17" s="4"/>
      <c r="H17" s="8">
        <v>4998.5715500000042</v>
      </c>
    </row>
    <row r="18" spans="2:10" x14ac:dyDescent="0.3">
      <c r="B18" s="17" t="s">
        <v>10</v>
      </c>
      <c r="C18" s="4"/>
      <c r="D18" s="18">
        <v>-425420.23080999998</v>
      </c>
      <c r="E18" s="4"/>
      <c r="F18" s="18">
        <v>-425182.80507</v>
      </c>
      <c r="G18" s="4"/>
      <c r="H18" s="10">
        <v>237.42573999999999</v>
      </c>
      <c r="J18" s="47"/>
    </row>
    <row r="19" spans="2:10" x14ac:dyDescent="0.3">
      <c r="B19" s="7" t="s">
        <v>11</v>
      </c>
      <c r="C19" s="4"/>
      <c r="D19" s="13">
        <v>-148728.01961999998</v>
      </c>
      <c r="E19" s="4"/>
      <c r="F19" s="13">
        <v>-133634.88147999998</v>
      </c>
      <c r="G19" s="4"/>
      <c r="H19" s="8">
        <v>15093.138139999995</v>
      </c>
    </row>
    <row r="20" spans="2:10" x14ac:dyDescent="0.3">
      <c r="B20" s="7" t="s">
        <v>23</v>
      </c>
      <c r="C20" s="4"/>
      <c r="D20" s="13">
        <v>-504.94002999999998</v>
      </c>
      <c r="E20" s="4"/>
      <c r="F20" s="13">
        <v>-1913.8171299999999</v>
      </c>
      <c r="G20" s="4"/>
      <c r="H20" s="8">
        <v>-1408.8770999999999</v>
      </c>
    </row>
    <row r="21" spans="2:10" ht="17.25" thickBot="1" x14ac:dyDescent="0.35">
      <c r="B21" s="19" t="s">
        <v>12</v>
      </c>
      <c r="C21" s="4"/>
      <c r="D21" s="20">
        <v>-640221.70797999995</v>
      </c>
      <c r="E21" s="4"/>
      <c r="F21" s="20">
        <v>-618175.84392999997</v>
      </c>
      <c r="G21" s="4"/>
      <c r="H21" s="20">
        <v>22045.86405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v>-248352.72313999996</v>
      </c>
      <c r="E23" s="4"/>
      <c r="F23" s="24">
        <v>-312131.65438999998</v>
      </c>
      <c r="G23" s="4"/>
      <c r="H23" s="24">
        <v>-63778.931250000023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-21447.857239999998</v>
      </c>
      <c r="E25" s="4"/>
      <c r="F25" s="20">
        <v>-21752.554179999992</v>
      </c>
      <c r="G25" s="4"/>
      <c r="H25" s="20">
        <v>-304.69693999999998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v>-269800.58037999994</v>
      </c>
      <c r="E27" s="4"/>
      <c r="F27" s="27">
        <v>-333884.20856999996</v>
      </c>
      <c r="G27" s="4"/>
      <c r="H27" s="27">
        <v>-64083.628190000018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-21642.191639999997</v>
      </c>
      <c r="E29" s="48"/>
      <c r="F29" s="30">
        <v>-17061.015589999995</v>
      </c>
      <c r="G29" s="48"/>
      <c r="H29" s="30">
        <v>4581.1760500000019</v>
      </c>
    </row>
    <row r="30" spans="2:10" ht="17.25" thickBot="1" x14ac:dyDescent="0.35">
      <c r="B30" s="31" t="s">
        <v>17</v>
      </c>
      <c r="C30" s="4"/>
      <c r="D30" s="32">
        <v>-10513.277550000001</v>
      </c>
      <c r="E30" s="48"/>
      <c r="F30" s="32">
        <v>-10587.681700000001</v>
      </c>
      <c r="G30" s="48"/>
      <c r="H30" s="32">
        <v>-74.404150000000001</v>
      </c>
    </row>
    <row r="31" spans="2:10" ht="17.25" thickBot="1" x14ac:dyDescent="0.35">
      <c r="B31" s="25"/>
      <c r="C31" s="4"/>
      <c r="D31" s="33"/>
      <c r="E31" s="48"/>
      <c r="F31" s="33"/>
      <c r="G31" s="48"/>
      <c r="H31" s="33"/>
    </row>
    <row r="32" spans="2:10" ht="17.25" thickBot="1" x14ac:dyDescent="0.35">
      <c r="B32" s="34" t="s">
        <v>18</v>
      </c>
      <c r="C32" s="4"/>
      <c r="D32" s="35">
        <v>-301956.04956999997</v>
      </c>
      <c r="E32" s="48"/>
      <c r="F32" s="35">
        <v>-361532.90585999994</v>
      </c>
      <c r="G32" s="48"/>
      <c r="H32" s="35">
        <v>-59576.856289999967</v>
      </c>
    </row>
    <row r="33" spans="2:8" ht="17.25" thickBot="1" x14ac:dyDescent="0.35">
      <c r="B33" s="4"/>
      <c r="C33" s="4"/>
      <c r="D33" s="22"/>
      <c r="E33" s="48"/>
      <c r="F33" s="22"/>
      <c r="G33" s="48"/>
      <c r="H33" s="22"/>
    </row>
    <row r="34" spans="2:8" x14ac:dyDescent="0.3">
      <c r="B34" s="36" t="s">
        <v>19</v>
      </c>
      <c r="C34" s="4"/>
      <c r="D34" s="37">
        <v>-13523.249970000001</v>
      </c>
      <c r="E34" s="48"/>
      <c r="F34" s="37">
        <v>-13523.25</v>
      </c>
      <c r="G34" s="48"/>
      <c r="H34" s="37">
        <v>0</v>
      </c>
    </row>
    <row r="35" spans="2:8" ht="17.25" thickBot="1" x14ac:dyDescent="0.35">
      <c r="B35" s="9" t="s">
        <v>20</v>
      </c>
      <c r="C35" s="4"/>
      <c r="D35" s="38">
        <v>-111321.90045</v>
      </c>
      <c r="E35" s="48"/>
      <c r="F35" s="38">
        <v>-102919.26061</v>
      </c>
      <c r="G35" s="48"/>
      <c r="H35" s="38">
        <v>8402.6398400000035</v>
      </c>
    </row>
    <row r="36" spans="2:8" ht="17.25" thickBot="1" x14ac:dyDescent="0.35">
      <c r="B36" s="39"/>
      <c r="C36" s="4"/>
      <c r="D36" s="40"/>
      <c r="E36" s="48"/>
      <c r="F36" s="40"/>
      <c r="G36" s="48"/>
      <c r="H36" s="40"/>
    </row>
    <row r="37" spans="2:8" ht="17.25" thickBot="1" x14ac:dyDescent="0.35">
      <c r="B37" s="41" t="s">
        <v>21</v>
      </c>
      <c r="C37" s="4"/>
      <c r="D37" s="42">
        <v>-426801.19998999999</v>
      </c>
      <c r="E37" s="48"/>
      <c r="F37" s="42">
        <v>-477975.41646999994</v>
      </c>
      <c r="G37" s="48"/>
      <c r="H37" s="42">
        <v>-51174.216480000003</v>
      </c>
    </row>
    <row r="38" spans="2:8" ht="17.25" thickBot="1" x14ac:dyDescent="0.35">
      <c r="E38" s="49"/>
      <c r="G38" s="49"/>
    </row>
    <row r="39" spans="2:8" ht="17.25" thickBot="1" x14ac:dyDescent="0.35">
      <c r="B39" s="26" t="s">
        <v>22</v>
      </c>
      <c r="C39" s="4"/>
      <c r="D39" s="50">
        <v>-73926.007599999997</v>
      </c>
      <c r="E39" s="48"/>
      <c r="F39" s="50">
        <v>-66780.980309999999</v>
      </c>
      <c r="G39" s="48"/>
      <c r="H39" s="50">
        <v>7145.0272899999982</v>
      </c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1T</vt:lpstr>
      <vt:lpstr>2T</vt:lpstr>
      <vt:lpstr>3T</vt:lpstr>
      <vt:lpstr>'2T'!Àrea_d'impressió</vt:lpstr>
      <vt:lpstr>'3T'!Àrea_d'impressió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Santateresa i Gomez, Sergi</cp:lastModifiedBy>
  <cp:lastPrinted>2022-10-21T09:31:11Z</cp:lastPrinted>
  <dcterms:created xsi:type="dcterms:W3CDTF">2022-10-21T09:30:46Z</dcterms:created>
  <dcterms:modified xsi:type="dcterms:W3CDTF">2025-10-22T07:58:03Z</dcterms:modified>
</cp:coreProperties>
</file>